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codeName="ThisWorkbook"/>
  <mc:AlternateContent xmlns:mc="http://schemas.openxmlformats.org/markup-compatibility/2006">
    <mc:Choice Requires="x15">
      <x15ac:absPath xmlns:x15ac="http://schemas.microsoft.com/office/spreadsheetml/2010/11/ac" url="S:\Academic Units\Funding\TA Funding\1. TA Templates and Instructions\TA Rationales\"/>
    </mc:Choice>
  </mc:AlternateContent>
  <xr:revisionPtr revIDLastSave="0" documentId="8_{9788171C-FC99-4B75-80B8-6E9EA3ACF309}" xr6:coauthVersionLast="45" xr6:coauthVersionMax="45" xr10:uidLastSave="{00000000-0000-0000-0000-000000000000}"/>
  <bookViews>
    <workbookView xWindow="-120" yWindow="-120" windowWidth="25440" windowHeight="15390" activeTab="3" xr2:uid="{00000000-000D-0000-FFFF-FFFF00000000}"/>
  </bookViews>
  <sheets>
    <sheet name="Instructions" sheetId="6" r:id="rId1"/>
    <sheet name="Lecture Only" sheetId="8" r:id="rId2"/>
    <sheet name="Appendix A" sheetId="7" r:id="rId3"/>
    <sheet name="Appendix B" sheetId="9" r:id="rId4"/>
    <sheet name="Course Enrolment Flux Rate" sheetId="3" state="hidden" r:id="rId5"/>
  </sheets>
  <definedNames>
    <definedName name="_xlnm.Print_Area" localSheetId="2">'Appendix A'!$B$2:$L$28</definedName>
    <definedName name="_xlnm.Print_Area" localSheetId="3">'Appendix B'!$B$2:$Q$31</definedName>
    <definedName name="_xlnm.Print_Area" localSheetId="4">'Course Enrolment Flux Rate'!$A$1:$M$16</definedName>
    <definedName name="_xlnm.Print_Area" localSheetId="0">Instructions!$B$2:$AA$60</definedName>
    <definedName name="_xlnm.Print_Area" localSheetId="1">'Lecture Only'!$B$2:$N$48</definedName>
    <definedName name="_xlnm.Print_Titles" localSheetId="0">Instructions!$2:$2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8" l="1"/>
  <c r="I27" i="8"/>
  <c r="I28" i="8"/>
  <c r="I29" i="8"/>
  <c r="I30" i="8"/>
  <c r="I31" i="8"/>
  <c r="I32" i="8" l="1"/>
  <c r="C22" i="8"/>
  <c r="F31" i="8" l="1"/>
  <c r="D31" i="8"/>
  <c r="C21" i="8" l="1"/>
  <c r="C43" i="6" l="1"/>
  <c r="C42" i="6"/>
  <c r="H27" i="8" l="1"/>
  <c r="F29" i="8" l="1"/>
  <c r="D28" i="8"/>
  <c r="G27" i="8"/>
  <c r="C27" i="8"/>
  <c r="K5" i="3"/>
  <c r="K4" i="3"/>
  <c r="A5" i="3"/>
  <c r="B1" i="3"/>
  <c r="A4" i="3"/>
  <c r="F30" i="8" l="1"/>
  <c r="D29" i="8"/>
  <c r="F28" i="8"/>
  <c r="D3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D36" authorId="0" shapeId="0" xr:uid="{00000000-0006-0000-0000-000001000000}">
      <text>
        <r>
          <rPr>
            <sz val="9"/>
            <color indexed="81"/>
            <rFont val="Calibri"/>
            <family val="2"/>
            <scheme val="minor"/>
          </rPr>
          <t>Select from Drop List</t>
        </r>
      </text>
    </comment>
    <comment ref="G36" authorId="0" shapeId="0" xr:uid="{00000000-0006-0000-0000-000002000000}">
      <text>
        <r>
          <rPr>
            <sz val="9"/>
            <color indexed="81"/>
            <rFont val="Tahoma"/>
            <family val="2"/>
          </rPr>
          <t>Manual input by department BO. Filled only if it's applicable.</t>
        </r>
      </text>
    </comment>
    <comment ref="D37" authorId="0" shapeId="0" xr:uid="{00000000-0006-0000-0000-000003000000}">
      <text>
        <r>
          <rPr>
            <sz val="9"/>
            <color indexed="81"/>
            <rFont val="Tahoma"/>
            <family val="2"/>
          </rPr>
          <t>Select from Drop List</t>
        </r>
      </text>
    </comment>
    <comment ref="D38" authorId="0" shapeId="0" xr:uid="{00000000-0006-0000-0000-000004000000}">
      <text>
        <r>
          <rPr>
            <b/>
            <sz val="9"/>
            <color indexed="81"/>
            <rFont val="Tahoma"/>
            <family val="2"/>
          </rPr>
          <t xml:space="preserve"> </t>
        </r>
        <r>
          <rPr>
            <sz val="9"/>
            <color indexed="81"/>
            <rFont val="Calibri"/>
            <family val="2"/>
            <scheme val="minor"/>
          </rPr>
          <t>Select from Drop List</t>
        </r>
      </text>
    </comment>
    <comment ref="D39" authorId="0" shapeId="0" xr:uid="{00000000-0006-0000-0000-000005000000}">
      <text>
        <r>
          <rPr>
            <sz val="9"/>
            <color indexed="81"/>
            <rFont val="Calibri"/>
            <family val="2"/>
            <scheme val="minor"/>
          </rPr>
          <t>Select from Drop List</t>
        </r>
      </text>
    </comment>
    <comment ref="G39" authorId="0" shapeId="0" xr:uid="{00000000-0006-0000-0000-000006000000}">
      <text>
        <r>
          <rPr>
            <sz val="9"/>
            <color indexed="81"/>
            <rFont val="Tahoma"/>
            <family val="2"/>
          </rPr>
          <t>Manual input by Department Business Officer. Filled only if it's applicable.</t>
        </r>
      </text>
    </comment>
    <comment ref="C42" authorId="0" shapeId="0" xr:uid="{00000000-0006-0000-0000-000007000000}">
      <text>
        <r>
          <rPr>
            <sz val="9"/>
            <color indexed="81"/>
            <rFont val="Tahoma"/>
            <family val="2"/>
          </rPr>
          <t>Formula driven</t>
        </r>
      </text>
    </comment>
    <comment ref="C43" authorId="0" shapeId="0" xr:uid="{00000000-0006-0000-0000-000008000000}">
      <text>
        <r>
          <rPr>
            <sz val="9"/>
            <color indexed="81"/>
            <rFont val="Tahoma"/>
            <family val="2"/>
          </rPr>
          <t>Formula driven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Yanyan Fan</author>
  </authors>
  <commentList>
    <comment ref="D16" authorId="0" shapeId="0" xr:uid="{00000000-0006-0000-0100-000001000000}">
      <text>
        <r>
          <rPr>
            <sz val="9"/>
            <color indexed="81"/>
            <rFont val="Calibri"/>
            <family val="2"/>
            <scheme val="minor"/>
          </rPr>
          <t>Select from Drop List</t>
        </r>
      </text>
    </comment>
    <comment ref="I16" authorId="0" shapeId="0" xr:uid="{00000000-0006-0000-0100-000002000000}">
      <text>
        <r>
          <rPr>
            <sz val="9"/>
            <color indexed="81"/>
            <rFont val="Tahoma"/>
            <family val="2"/>
          </rPr>
          <t>Manual input by Department Business Officer, if applicable.</t>
        </r>
      </text>
    </comment>
    <comment ref="D17" authorId="0" shapeId="0" xr:uid="{00000000-0006-0000-0100-000003000000}">
      <text>
        <r>
          <rPr>
            <sz val="9"/>
            <color indexed="81"/>
            <rFont val="Tahoma"/>
            <family val="2"/>
          </rPr>
          <t>Select from Drop List</t>
        </r>
      </text>
    </comment>
    <comment ref="D18" authorId="0" shapeId="0" xr:uid="{00000000-0006-0000-0100-000004000000}">
      <text>
        <r>
          <rPr>
            <b/>
            <sz val="9"/>
            <color indexed="81"/>
            <rFont val="Tahoma"/>
            <family val="2"/>
          </rPr>
          <t xml:space="preserve"> </t>
        </r>
        <r>
          <rPr>
            <sz val="9"/>
            <color indexed="81"/>
            <rFont val="Calibri"/>
            <family val="2"/>
            <scheme val="minor"/>
          </rPr>
          <t>Select from Drop List</t>
        </r>
      </text>
    </comment>
    <comment ref="D19" authorId="0" shapeId="0" xr:uid="{00000000-0006-0000-0100-000005000000}">
      <text>
        <r>
          <rPr>
            <sz val="9"/>
            <color indexed="81"/>
            <rFont val="Calibri"/>
            <family val="2"/>
            <scheme val="minor"/>
          </rPr>
          <t>Select from Drop List</t>
        </r>
      </text>
    </comment>
    <comment ref="I19" authorId="0" shapeId="0" xr:uid="{00000000-0006-0000-0100-000006000000}">
      <text>
        <r>
          <rPr>
            <sz val="9"/>
            <color indexed="81"/>
            <rFont val="Tahoma"/>
            <family val="2"/>
          </rPr>
          <t>Manual input by Department Business Officer, if applicable.</t>
        </r>
      </text>
    </comment>
    <comment ref="C21" authorId="0" shapeId="0" xr:uid="{00000000-0006-0000-0100-000007000000}">
      <text>
        <r>
          <rPr>
            <sz val="9"/>
            <color indexed="81"/>
            <rFont val="Tahoma"/>
            <family val="2"/>
          </rPr>
          <t>Formula driven</t>
        </r>
      </text>
    </comment>
    <comment ref="C22" authorId="0" shapeId="0" xr:uid="{00000000-0006-0000-0100-000008000000}">
      <text>
        <r>
          <rPr>
            <sz val="9"/>
            <color indexed="81"/>
            <rFont val="Tahoma"/>
            <family val="2"/>
          </rPr>
          <t>Formula driven</t>
        </r>
      </text>
    </comment>
  </commentList>
</comments>
</file>

<file path=xl/sharedStrings.xml><?xml version="1.0" encoding="utf-8"?>
<sst xmlns="http://schemas.openxmlformats.org/spreadsheetml/2006/main" count="182" uniqueCount="149">
  <si>
    <t>Department Name:</t>
  </si>
  <si>
    <t>Course Number:</t>
  </si>
  <si>
    <t>Students</t>
  </si>
  <si>
    <t>Training</t>
  </si>
  <si>
    <t>Preparation</t>
  </si>
  <si>
    <t>Invigilation</t>
  </si>
  <si>
    <t>TA ratio:</t>
  </si>
  <si>
    <t>Enrolment</t>
  </si>
  <si>
    <t>Course Name</t>
  </si>
  <si>
    <t>Sept</t>
  </si>
  <si>
    <t>Oct</t>
  </si>
  <si>
    <t>Nov</t>
  </si>
  <si>
    <t>Dec</t>
  </si>
  <si>
    <t>Jan</t>
  </si>
  <si>
    <t>Feb</t>
  </si>
  <si>
    <t>March</t>
  </si>
  <si>
    <t>Department</t>
  </si>
  <si>
    <t>April</t>
  </si>
  <si>
    <t>*</t>
  </si>
  <si>
    <t>Type of TA Duties</t>
  </si>
  <si>
    <t>Hour(s) per student</t>
  </si>
  <si>
    <t>Total TA hours</t>
  </si>
  <si>
    <t>Hour(s) per course</t>
  </si>
  <si>
    <t>Enrolment Flux Rate</t>
  </si>
  <si>
    <t>* Enrolment Flux Rate = (Course Enrolment Cap - Actual average enrolment of the term) / Course Enrolment Cap</t>
  </si>
  <si>
    <t>Course Title:</t>
  </si>
  <si>
    <r>
      <t>*</t>
    </r>
    <r>
      <rPr>
        <b/>
        <sz val="11"/>
        <color theme="1"/>
        <rFont val="Calibri"/>
        <family val="2"/>
        <scheme val="minor"/>
      </rPr>
      <t>Actual averge enrolment of the term</t>
    </r>
    <r>
      <rPr>
        <sz val="11"/>
        <color theme="1"/>
        <rFont val="Calibri"/>
        <family val="2"/>
        <scheme val="minor"/>
      </rPr>
      <t xml:space="preserve">, for Fall term, it is based on September, October, November and December enrolment, for Winter term, the enrolment is based on January, February, March and April enrolment . </t>
    </r>
  </si>
  <si>
    <t>XYZ</t>
  </si>
  <si>
    <t>ABC201H</t>
  </si>
  <si>
    <t>ABCDEF</t>
  </si>
  <si>
    <t>Field Number</t>
  </si>
  <si>
    <t>Field Name</t>
  </si>
  <si>
    <t>Department Name</t>
  </si>
  <si>
    <t>Training Hours:</t>
  </si>
  <si>
    <t>Preparation Hours:</t>
  </si>
  <si>
    <t>Contact Hours:</t>
  </si>
  <si>
    <t>Marking Hours:</t>
  </si>
  <si>
    <t>Invigilation Hours:</t>
  </si>
  <si>
    <t>Consulting/meeting with course supervisor</t>
  </si>
  <si>
    <t>Office hours</t>
  </si>
  <si>
    <t>Laboratory reports</t>
  </si>
  <si>
    <t>Enter the course code (i.e. BIO153H)</t>
  </si>
  <si>
    <t>Enter the course title (i.e. Diversity of Organisms )</t>
  </si>
  <si>
    <t>Developing/Maintaining course website</t>
  </si>
  <si>
    <t>Instructions</t>
  </si>
  <si>
    <t>Enter department name</t>
  </si>
  <si>
    <t>Field Description</t>
  </si>
  <si>
    <t xml:space="preserve">Refer to "Appendix A" for duties. </t>
  </si>
  <si>
    <t>Appendix A</t>
  </si>
  <si>
    <t>Examples:</t>
  </si>
  <si>
    <t>Assignments</t>
  </si>
  <si>
    <t>Contact</t>
  </si>
  <si>
    <t>Markings</t>
  </si>
  <si>
    <t>How to mark tests/assignments etc.</t>
  </si>
  <si>
    <t>Preparing to lead tutorials/set-up labs</t>
  </si>
  <si>
    <t>Blackboard discussion board/email responses</t>
  </si>
  <si>
    <t>Attrition Rate</t>
  </si>
  <si>
    <t>After Attrition Rate</t>
  </si>
  <si>
    <t>Peak Enrolment of the term</t>
  </si>
  <si>
    <t>Hour(s) per TA</t>
  </si>
  <si>
    <t>Peak Enrolment of Prior Year</t>
  </si>
  <si>
    <t>Attrition Rate:</t>
  </si>
  <si>
    <t>Peak Enrolment of Prior Year:</t>
  </si>
  <si>
    <r>
      <t xml:space="preserve">How to lead discussion-based </t>
    </r>
    <r>
      <rPr>
        <sz val="11"/>
        <rFont val="Calibri (Body)"/>
      </rPr>
      <t>t</t>
    </r>
    <r>
      <rPr>
        <sz val="11"/>
        <rFont val="Calibri"/>
        <family val="2"/>
        <scheme val="minor"/>
      </rPr>
      <t>utorial</t>
    </r>
  </si>
  <si>
    <r>
      <t xml:space="preserve">How to lead review and Q&amp;A </t>
    </r>
    <r>
      <rPr>
        <sz val="11"/>
        <rFont val="Calibri (Body)"/>
      </rPr>
      <t>s</t>
    </r>
    <r>
      <rPr>
        <sz val="11"/>
        <rFont val="Calibri"/>
        <family val="2"/>
        <scheme val="minor"/>
      </rPr>
      <t>ession</t>
    </r>
  </si>
  <si>
    <r>
      <t>Quizzes</t>
    </r>
    <r>
      <rPr>
        <sz val="11"/>
        <rFont val="Calibri (Body)"/>
      </rPr>
      <t>,</t>
    </r>
    <r>
      <rPr>
        <sz val="11"/>
        <rFont val="Calibri"/>
        <family val="2"/>
        <scheme val="minor"/>
      </rPr>
      <t xml:space="preserve"> midterms</t>
    </r>
    <r>
      <rPr>
        <sz val="11"/>
        <rFont val="Calibri (Body)"/>
      </rPr>
      <t>, and</t>
    </r>
    <r>
      <rPr>
        <sz val="11"/>
        <rFont val="Calibri"/>
        <family val="2"/>
        <scheme val="minor"/>
      </rPr>
      <t xml:space="preserve"> final exams</t>
    </r>
  </si>
  <si>
    <t>Presentations</t>
  </si>
  <si>
    <t xml:space="preserve">Refer to "Appendix B" for TA hours allocation process instruction. </t>
  </si>
  <si>
    <t>Appendix B</t>
  </si>
  <si>
    <t>Expected number of TAs</t>
  </si>
  <si>
    <t>Student per TA</t>
  </si>
  <si>
    <t>Students Per TA</t>
  </si>
  <si>
    <t>Per Student</t>
  </si>
  <si>
    <t xml:space="preserve">Hour(s)  </t>
  </si>
  <si>
    <t>Attrition Rate= 1- (Average enrolment of prior year / Peak enrolment of prior year)</t>
  </si>
  <si>
    <t xml:space="preserve"> </t>
  </si>
  <si>
    <t xml:space="preserve">  </t>
  </si>
  <si>
    <r>
      <t xml:space="preserve">The contact hours should </t>
    </r>
    <r>
      <rPr>
        <sz val="11"/>
        <rFont val="Calibri (Body)"/>
      </rPr>
      <t>reflect</t>
    </r>
    <r>
      <rPr>
        <sz val="11"/>
        <rFont val="Calibri"/>
        <family val="2"/>
        <scheme val="minor"/>
      </rPr>
      <t xml:space="preserve"> the hours that interaction/consultation with students </t>
    </r>
    <r>
      <rPr>
        <sz val="11"/>
        <rFont val="Calibri (Body)"/>
      </rPr>
      <t>occurs</t>
    </r>
    <r>
      <rPr>
        <sz val="11"/>
        <rFont val="Calibri"/>
        <family val="2"/>
        <scheme val="minor"/>
      </rPr>
      <t xml:space="preserve"> in person/electronically beyond that occurring in the </t>
    </r>
    <r>
      <rPr>
        <sz val="11"/>
        <rFont val="Calibri (Body)"/>
      </rPr>
      <t>l</t>
    </r>
    <r>
      <rPr>
        <sz val="11"/>
        <rFont val="Calibri"/>
        <family val="2"/>
        <scheme val="minor"/>
      </rPr>
      <t>ecture/lab/tutorial section.</t>
    </r>
  </si>
  <si>
    <t>Tab: "Lecture Only"</t>
  </si>
  <si>
    <t>(Update based on enrolment changes; leave blank for new courses)</t>
  </si>
  <si>
    <t>Hours/Student</t>
  </si>
  <si>
    <t>Manual Data Input Field</t>
  </si>
  <si>
    <t>Formula Driven Field</t>
  </si>
  <si>
    <t>TO BE USED FOR LECTURE ONLY COURSE</t>
  </si>
  <si>
    <r>
      <t xml:space="preserve">Enter TA marking hours spent on </t>
    </r>
    <r>
      <rPr>
        <b/>
        <sz val="11"/>
        <color theme="1"/>
        <rFont val="Calibri"/>
        <family val="2"/>
        <scheme val="minor"/>
      </rPr>
      <t xml:space="preserve">a per student </t>
    </r>
    <r>
      <rPr>
        <sz val="11"/>
        <color theme="1"/>
        <rFont val="Calibri"/>
        <family val="2"/>
        <scheme val="minor"/>
      </rPr>
      <t>basis</t>
    </r>
    <r>
      <rPr>
        <b/>
        <sz val="11"/>
        <color theme="1"/>
        <rFont val="Calibri"/>
        <family val="2"/>
        <scheme val="minor"/>
      </rPr>
      <t xml:space="preserve"> </t>
    </r>
  </si>
  <si>
    <t>For TATP hours, please refer to Unit 1 Collective Agreement:</t>
  </si>
  <si>
    <t>Time required for TAs to prepare for specific tasks.</t>
  </si>
  <si>
    <r>
      <t xml:space="preserve">Expected number of </t>
    </r>
    <r>
      <rPr>
        <b/>
        <sz val="11"/>
        <rFont val="Calibri"/>
        <family val="2"/>
        <scheme val="minor"/>
      </rPr>
      <t xml:space="preserve">TAs </t>
    </r>
  </si>
  <si>
    <r>
      <t>Students per</t>
    </r>
    <r>
      <rPr>
        <b/>
        <sz val="11"/>
        <rFont val="Calibri"/>
        <family val="2"/>
        <scheme val="minor"/>
      </rPr>
      <t xml:space="preserve"> Invigilator</t>
    </r>
  </si>
  <si>
    <r>
      <t xml:space="preserve">Number of  </t>
    </r>
    <r>
      <rPr>
        <b/>
        <sz val="11"/>
        <rFont val="Calibri"/>
        <family val="2"/>
        <scheme val="minor"/>
      </rPr>
      <t>Invigilators</t>
    </r>
  </si>
  <si>
    <t>Students per Invigilator</t>
  </si>
  <si>
    <r>
      <t xml:space="preserve">Enter the total invigilation hours  for a) </t>
    </r>
    <r>
      <rPr>
        <b/>
        <sz val="11"/>
        <rFont val="Calibri"/>
        <family val="2"/>
        <scheme val="minor"/>
      </rPr>
      <t>the course</t>
    </r>
    <r>
      <rPr>
        <sz val="11"/>
        <rFont val="Calibri"/>
        <family val="2"/>
        <scheme val="minor"/>
      </rPr>
      <t xml:space="preserve"> or b) </t>
    </r>
    <r>
      <rPr>
        <b/>
        <sz val="11"/>
        <rFont val="Calibri"/>
        <family val="2"/>
        <scheme val="minor"/>
      </rPr>
      <t xml:space="preserve"> per Invigilator </t>
    </r>
    <r>
      <rPr>
        <sz val="11"/>
        <rFont val="Calibri"/>
        <family val="2"/>
        <scheme val="minor"/>
      </rPr>
      <t xml:space="preserve"> (Please use drop-down list to make selection of a) or b))</t>
    </r>
  </si>
  <si>
    <r>
      <t xml:space="preserve">Students per </t>
    </r>
    <r>
      <rPr>
        <b/>
        <sz val="11"/>
        <rFont val="Calibri"/>
        <family val="2"/>
        <scheme val="minor"/>
      </rPr>
      <t>Invigilator</t>
    </r>
  </si>
  <si>
    <t>b.  Attrition Rate Calculation:</t>
  </si>
  <si>
    <t>For Base Budget:</t>
  </si>
  <si>
    <t xml:space="preserve">For IN-YEAR Top Up: </t>
  </si>
  <si>
    <t>Appendix B'!A1</t>
  </si>
  <si>
    <t>)</t>
  </si>
  <si>
    <t>Hour(s) per Invigilator</t>
  </si>
  <si>
    <t>(http://agreements.hrandequity.utoronto.ca/#CUPE3902_Unit1).</t>
  </si>
  <si>
    <t>Number of Invigilators</t>
  </si>
  <si>
    <t>Number of TAs / Invigilator</t>
  </si>
  <si>
    <t>Per TA/ Invigilator</t>
  </si>
  <si>
    <t>Sub-Total      TA Hours</t>
  </si>
  <si>
    <t xml:space="preserve">c. Attrition rate (refer to above Part 1 </t>
  </si>
  <si>
    <r>
      <t xml:space="preserve">Students Per </t>
    </r>
    <r>
      <rPr>
        <b/>
        <sz val="11"/>
        <rFont val="Calibri"/>
        <family val="2"/>
        <scheme val="minor"/>
      </rPr>
      <t>TA</t>
    </r>
  </si>
  <si>
    <r>
      <t xml:space="preserve">TA participation in Departmental training programs based on course requirements should be reflected in this section. Note: </t>
    </r>
    <r>
      <rPr>
        <b/>
        <sz val="11"/>
        <color theme="1"/>
        <rFont val="Calibri"/>
        <family val="2"/>
        <scheme val="minor"/>
      </rPr>
      <t>Teaching Assistant Training Program</t>
    </r>
    <r>
      <rPr>
        <sz val="11"/>
        <color theme="1"/>
        <rFont val="Calibri"/>
        <family val="2"/>
        <scheme val="minor"/>
      </rPr>
      <t xml:space="preserve"> (TATP) hours are </t>
    </r>
    <r>
      <rPr>
        <b/>
        <u/>
        <sz val="11"/>
        <color theme="1"/>
        <rFont val="Calibri"/>
        <family val="2"/>
        <scheme val="minor"/>
      </rPr>
      <t>not</t>
    </r>
    <r>
      <rPr>
        <sz val="11"/>
        <color theme="1"/>
        <rFont val="Calibri"/>
        <family val="2"/>
        <scheme val="minor"/>
      </rPr>
      <t xml:space="preserve"> to be included here</t>
    </r>
    <r>
      <rPr>
        <sz val="11"/>
        <color theme="3" tint="0.39997558519241921"/>
        <rFont val="Calibri (Body)"/>
      </rPr>
      <t>;</t>
    </r>
    <r>
      <rPr>
        <sz val="11"/>
        <color theme="1"/>
        <rFont val="Calibri"/>
        <family val="2"/>
        <scheme val="minor"/>
      </rPr>
      <t xml:space="preserve"> funding for TATP hours should be requested as one-time-only funds. </t>
    </r>
  </si>
  <si>
    <t xml:space="preserve">a.  Source of course enrolment data: </t>
  </si>
  <si>
    <t>2. TA Rationale Form:</t>
  </si>
  <si>
    <t>In calculating attrition rate , the following approach is used:</t>
  </si>
  <si>
    <t xml:space="preserve">c. The course attrition rate is updated every year based on actual enrolment to capture the most recent and accurate information </t>
  </si>
  <si>
    <r>
      <t xml:space="preserve">Fall Term: Use enrolment data for September, October, November, and December of the </t>
    </r>
    <r>
      <rPr>
        <b/>
        <sz val="11"/>
        <color theme="1"/>
        <rFont val="Calibri"/>
        <family val="2"/>
        <scheme val="minor"/>
      </rPr>
      <t>previous</t>
    </r>
    <r>
      <rPr>
        <sz val="11"/>
        <color theme="1"/>
        <rFont val="Calibri"/>
        <family val="2"/>
        <scheme val="minor"/>
      </rPr>
      <t xml:space="preserve"> academic year</t>
    </r>
  </si>
  <si>
    <r>
      <t xml:space="preserve">Winter Term: Use enrolment data for January, February, March of the </t>
    </r>
    <r>
      <rPr>
        <b/>
        <sz val="11"/>
        <color theme="1"/>
        <rFont val="Calibri"/>
        <family val="2"/>
        <scheme val="minor"/>
      </rPr>
      <t>previous</t>
    </r>
    <r>
      <rPr>
        <sz val="11"/>
        <color theme="1"/>
        <rFont val="Calibri"/>
        <family val="2"/>
        <scheme val="minor"/>
      </rPr>
      <t xml:space="preserve"> academic year</t>
    </r>
  </si>
  <si>
    <r>
      <t xml:space="preserve">Fall Term: Use enrolment data for September, October, November, and December of </t>
    </r>
    <r>
      <rPr>
        <b/>
        <sz val="11"/>
        <color theme="1"/>
        <rFont val="Calibri"/>
        <family val="2"/>
        <scheme val="minor"/>
      </rPr>
      <t>current</t>
    </r>
    <r>
      <rPr>
        <sz val="11"/>
        <color theme="1"/>
        <rFont val="Calibri"/>
        <family val="2"/>
        <scheme val="minor"/>
      </rPr>
      <t xml:space="preserve"> academic year</t>
    </r>
  </si>
  <si>
    <r>
      <t xml:space="preserve">Winter Term: Use enrolment data for January, February, March and April of </t>
    </r>
    <r>
      <rPr>
        <b/>
        <sz val="11"/>
        <color theme="1"/>
        <rFont val="Calibri"/>
        <family val="2"/>
        <scheme val="minor"/>
      </rPr>
      <t>current</t>
    </r>
    <r>
      <rPr>
        <sz val="11"/>
        <color theme="1"/>
        <rFont val="Calibri"/>
        <family val="2"/>
        <scheme val="minor"/>
      </rPr>
      <t xml:space="preserve"> academic year</t>
    </r>
  </si>
  <si>
    <r>
      <rPr>
        <b/>
        <i/>
        <sz val="11"/>
        <color theme="1"/>
        <rFont val="Calibri"/>
        <family val="2"/>
        <scheme val="minor"/>
      </rPr>
      <t xml:space="preserve">“Peak Enrolment of Prior Year” </t>
    </r>
    <r>
      <rPr>
        <sz val="11"/>
        <color theme="1"/>
        <rFont val="Calibri"/>
        <family val="2"/>
        <scheme val="minor"/>
      </rPr>
      <t>is the actual maximum enrolment during the term of the course (for "Y" courses, it is the actual maximum enrolment during the full academic year)</t>
    </r>
  </si>
  <si>
    <r>
      <rPr>
        <b/>
        <i/>
        <sz val="11"/>
        <color theme="1"/>
        <rFont val="Calibri"/>
        <family val="2"/>
        <scheme val="minor"/>
      </rPr>
      <t>“Average enrolment of prior year”</t>
    </r>
    <r>
      <rPr>
        <sz val="11"/>
        <color theme="1"/>
        <rFont val="Calibri"/>
        <family val="2"/>
        <scheme val="minor"/>
      </rPr>
      <t xml:space="preserve"> is the average of the actual monthly enrolment of the term (September to December for F course, January to April for S course, September to April for “Y” course)</t>
    </r>
  </si>
  <si>
    <t xml:space="preserve">TA top-up funding  is provided during the year with most recent and accurate attrition rate. </t>
  </si>
  <si>
    <t xml:space="preserve">Teaching Assistant Training Program (TATP) hours are not to be included here; funding for TATP hours should be requested as one-time-only funds. </t>
  </si>
  <si>
    <r>
      <t xml:space="preserve">Writing Development Initiatives (WDI) hours are </t>
    </r>
    <r>
      <rPr>
        <b/>
        <u/>
        <sz val="11"/>
        <color rgb="FFFF0000"/>
        <rFont val="Calibri"/>
        <family val="2"/>
        <scheme val="minor"/>
      </rPr>
      <t>NOT</t>
    </r>
    <r>
      <rPr>
        <b/>
        <sz val="11"/>
        <color rgb="FFFF0000"/>
        <rFont val="Calibri"/>
        <family val="2"/>
        <scheme val="minor"/>
      </rPr>
      <t xml:space="preserve"> to be included here; WDI resource requirements are separately reviewed and approved. </t>
    </r>
  </si>
  <si>
    <t xml:space="preserve">This is filled only when invigilation hours are assigned based on the number of invigilators. Enter the number of students each Invigilator is required to monitor during the exams for the course. </t>
  </si>
  <si>
    <r>
      <t>Reading texts</t>
    </r>
    <r>
      <rPr>
        <sz val="11"/>
        <color theme="3" tint="0.39997558519241921"/>
        <rFont val="Calibri (Body)"/>
      </rPr>
      <t>,</t>
    </r>
    <r>
      <rPr>
        <sz val="11"/>
        <color theme="1"/>
        <rFont val="Calibri"/>
        <family val="2"/>
        <scheme val="minor"/>
      </rPr>
      <t xml:space="preserve"> manuals, etc.</t>
    </r>
  </si>
  <si>
    <t>a.  All TA hours required per unit by each category (i.e., per TA, per course) are to be completed by Department Manager/Business Officer</t>
  </si>
  <si>
    <r>
      <t xml:space="preserve">Expected number of </t>
    </r>
    <r>
      <rPr>
        <b/>
        <sz val="11"/>
        <rFont val="Calibri"/>
        <family val="2"/>
        <scheme val="minor"/>
      </rPr>
      <t>TAs</t>
    </r>
    <r>
      <rPr>
        <sz val="11"/>
        <rFont val="Calibri"/>
        <family val="2"/>
        <scheme val="minor"/>
      </rPr>
      <t xml:space="preserve">  </t>
    </r>
  </si>
  <si>
    <r>
      <t>Please fill the field descriptions for the course requiring TA resources using the "</t>
    </r>
    <r>
      <rPr>
        <b/>
        <sz val="11"/>
        <color theme="1"/>
        <rFont val="Calibri"/>
        <family val="2"/>
        <scheme val="minor"/>
      </rPr>
      <t>Field Descriptions</t>
    </r>
    <r>
      <rPr>
        <sz val="11"/>
        <color theme="1"/>
        <rFont val="Calibri"/>
        <family val="2"/>
        <scheme val="minor"/>
      </rPr>
      <t>" section below as guidance. Only fill those fields that are applicable for the delivery of the course and leave the  blank if any fields are not applicable.</t>
    </r>
  </si>
  <si>
    <t>FIELD DESCRIPTIONS</t>
  </si>
  <si>
    <t>Note: For the fields below, only fill those that are applicable for the delivery of the course, and leave blank if not applicable.</t>
  </si>
  <si>
    <r>
      <t xml:space="preserve">Enter the total TA office hours and other time spent on interaction with students </t>
    </r>
    <r>
      <rPr>
        <b/>
        <sz val="11"/>
        <rFont val="Calibri"/>
        <family val="2"/>
        <scheme val="minor"/>
      </rPr>
      <t xml:space="preserve">for the course either per TA or per course, </t>
    </r>
    <r>
      <rPr>
        <sz val="11"/>
        <rFont val="Calibri"/>
        <family val="2"/>
        <scheme val="minor"/>
      </rPr>
      <t>this should be the time that</t>
    </r>
    <r>
      <rPr>
        <b/>
        <sz val="11"/>
        <rFont val="Calibri"/>
        <family val="2"/>
        <scheme val="minor"/>
      </rPr>
      <t xml:space="preserve"> </t>
    </r>
    <r>
      <rPr>
        <sz val="11"/>
        <rFont val="Calibri"/>
        <family val="2"/>
        <scheme val="minor"/>
      </rPr>
      <t>outside of contact time in the lab/tutorial. Please make the selection from drop list in the respective tab.</t>
    </r>
  </si>
  <si>
    <r>
      <t xml:space="preserve">Enter the total number of hours required to train each TA. If training hours are not required for each TA, then enter the total </t>
    </r>
    <r>
      <rPr>
        <b/>
        <sz val="11"/>
        <rFont val="Calibri"/>
        <family val="2"/>
        <scheme val="minor"/>
      </rPr>
      <t>training hours for each course</t>
    </r>
    <r>
      <rPr>
        <sz val="11"/>
        <rFont val="Calibri"/>
        <family val="2"/>
        <scheme val="minor"/>
      </rPr>
      <t xml:space="preserve">. In this case, Department Business Officer should select to "per course" from the drop list in the respective field 
</t>
    </r>
    <r>
      <rPr>
        <i/>
        <sz val="11"/>
        <color rgb="FFFF0000"/>
        <rFont val="Calibri"/>
        <family val="2"/>
        <scheme val="minor"/>
      </rPr>
      <t xml:space="preserve">Teaching Assistant Training Program (TATP) hours are not to be included here; funding for TATP hours should be requested as one-time-only funds. </t>
    </r>
  </si>
  <si>
    <t>Enter the total number of hours required for preparation for each TA. If the preparation hours are not required for each TA separately, then enter the total TA hours for each course. In this case, Department Business Officer should select "per course" from the drop list in the respective field</t>
  </si>
  <si>
    <r>
      <t>This is filled only when training/ preparation hours are assigned by number of TAs. Enter the number of students each TA is assigned for</t>
    </r>
    <r>
      <rPr>
        <b/>
        <sz val="11"/>
        <rFont val="Calibri"/>
        <family val="2"/>
        <scheme val="minor"/>
      </rPr>
      <t xml:space="preserve"> Lecture only course.</t>
    </r>
    <r>
      <rPr>
        <sz val="11"/>
        <rFont val="Calibri"/>
        <family val="2"/>
        <scheme val="minor"/>
      </rPr>
      <t/>
    </r>
  </si>
  <si>
    <r>
      <t xml:space="preserve">This is formula driven, </t>
    </r>
    <r>
      <rPr>
        <b/>
        <sz val="11"/>
        <rFont val="Calibri"/>
        <family val="2"/>
        <scheme val="minor"/>
      </rPr>
      <t>Expected number of TAs = Peak Enrolment of Prior Year/ number of students per TA</t>
    </r>
    <r>
      <rPr>
        <sz val="11"/>
        <rFont val="Calibri"/>
        <family val="2"/>
        <scheme val="minor"/>
      </rPr>
      <t>. This is to indicate how many TA requested for the course in general based on enrolment. (This is filled only when training/ preparation hours are assigned by number of TAs).</t>
    </r>
  </si>
  <si>
    <r>
      <t xml:space="preserve">This is formula driven, </t>
    </r>
    <r>
      <rPr>
        <b/>
        <sz val="11"/>
        <rFont val="Calibri"/>
        <family val="2"/>
        <scheme val="minor"/>
      </rPr>
      <t>Number of Invigilators = Peak Enrolment of Prior Year/ number of students per Invigilator</t>
    </r>
    <r>
      <rPr>
        <sz val="11"/>
        <rFont val="Calibri"/>
        <family val="2"/>
        <scheme val="minor"/>
      </rPr>
      <t>. This is to indicate how many Invigilators  required for the course based on enrolment. (This is filled only when invigilation hours are assigned by number of invigilators).</t>
    </r>
  </si>
  <si>
    <t>Summary of Allocated Hours</t>
  </si>
  <si>
    <t>Use the space below to provide any additional information or explanations for exceptions concerning this summary breakdown.</t>
  </si>
  <si>
    <r>
      <rPr>
        <b/>
        <sz val="11"/>
        <color theme="1"/>
        <rFont val="Calibri"/>
        <family val="2"/>
        <scheme val="minor"/>
      </rPr>
      <t>Base Budget:</t>
    </r>
    <r>
      <rPr>
        <sz val="11"/>
        <color theme="1"/>
        <rFont val="Calibri"/>
        <family val="2"/>
        <scheme val="minor"/>
      </rPr>
      <t xml:space="preserve"> Use the peak enrolment level (not course cap) of the prior year or the most recent offering of the courses</t>
    </r>
  </si>
  <si>
    <r>
      <t xml:space="preserve">The Teaching Assistant (“TA”) Funding Methodology was established to allocate TA hours to academic units based on their resource requirements. The methodology provides a framework to capture the unique resource requirements of individual courses offered by academic units. Each academic unit establishes their resource requirements for course offerings by completing the “TA Rationale Form”. The need for TA hours and support is directly linked to the delivery of the course (student contact, marking, invigilation, leading practical sections etc.).  
The TA Rationale Form captures resource requirement for an entire course. Detailed breakdown of hours for each time the course offered is to be communicated with TAs in their contracts.
</t>
    </r>
    <r>
      <rPr>
        <b/>
        <sz val="11"/>
        <rFont val="Calibri"/>
        <family val="2"/>
        <scheme val="minor"/>
      </rPr>
      <t xml:space="preserve">
The “TA Rationale Form” is completed when:</t>
    </r>
    <r>
      <rPr>
        <sz val="11"/>
        <rFont val="Calibri"/>
        <family val="2"/>
        <scheme val="minor"/>
      </rPr>
      <t xml:space="preserve">
(1) A new course is proposed through curriculum, 
(2) A significant change is made to the structure and delivery of a course 
(3) The number of contact hours assigned to the courses delivery changes, as outlined in the Academic Calendar
</t>
    </r>
  </si>
  <si>
    <r>
      <t>In-year Top-up Funding:</t>
    </r>
    <r>
      <rPr>
        <sz val="11"/>
        <rFont val="Calibri"/>
        <family val="2"/>
        <scheme val="minor"/>
      </rPr>
      <t xml:space="preserve"> Use the peak enrolment of the current year</t>
    </r>
  </si>
  <si>
    <t>TA Rationale Form - Lecture Only Course</t>
  </si>
  <si>
    <t>TA Rationale Form - Lecture Only Course
Appendix A - TA Duties</t>
  </si>
  <si>
    <t>TA Rationale Form - Lecture Only Course
Appendix B - Attrition Rate and Enrolment Data</t>
  </si>
  <si>
    <t>How to lead skills development tutorial</t>
  </si>
  <si>
    <t>Enter the maximum actual enrolment of the prior year (or the most recent offering of the course). Enrolment data is provided monthly by Budget, Planning &amp; Finance (please contact your Financial Officer at Budget, Planning &amp; Finance to obtain enrolment data). Enrolment data for the three prior years can be found at:  https://registrar.utm.utoronto.ca/offering/</t>
  </si>
  <si>
    <t>This is the percentage of students who drop out of the course during the term, please refer to "Appendix B". Attrition data is provided by Budget, Planning &amp; Finance  (please contact your Financial Officer at Budget, Planning &amp; Finance to obtain attrition data)</t>
  </si>
  <si>
    <t>1. Attrition Rate (calculated and provided by Budget, Planning &amp; Finance):</t>
  </si>
  <si>
    <t>In preparing annual base budgets, Budget, Planning &amp; Finance use enrolment data from the previous academic year; the enrolment data is used as follows:</t>
  </si>
  <si>
    <t>Enrolment data for the purposes of  TA funding is maintained by Budget, Planning &amp; Finance</t>
  </si>
  <si>
    <t>Enrolment data for the previous academic year from Registrar’s office website (for example: 2016-17 base budgets, use 2015-16 enrolment data - provided by Budget, Planning &amp; Finance).</t>
  </si>
  <si>
    <t>b. On the template, "Peak Enrolment of the Prior Year" is provided by Budget, Planning &amp; Finance (source:  Office of the Registrar)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</si>
</sst>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0_ ;\-#,##0\ "/>
    <numFmt numFmtId="167" formatCode="_-* #,##0_-;\-* #,##0_-;_-* &quot;-&quot;??_-;_-@_-"/>
  </numFmts>
  <fonts count="52">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i/>
      <u/>
      <sz val="11"/>
      <color theme="1"/>
      <name val="Calibri"/>
      <family val="2"/>
      <scheme val="minor"/>
    </font>
    <font>
      <u/>
      <sz val="11"/>
      <color theme="1"/>
      <name val="Calibri"/>
      <family val="2"/>
      <scheme val="minor"/>
    </font>
    <font>
      <b/>
      <u/>
      <sz val="11"/>
      <color theme="1"/>
      <name val="Calibri"/>
      <family val="2"/>
      <scheme val="minor"/>
    </font>
    <font>
      <b/>
      <i/>
      <sz val="11"/>
      <color theme="1"/>
      <name val="Calibri"/>
      <family val="2"/>
      <scheme val="minor"/>
    </font>
    <font>
      <b/>
      <sz val="8"/>
      <color theme="1"/>
      <name val="Calibri"/>
      <family val="2"/>
      <scheme val="minor"/>
    </font>
    <font>
      <b/>
      <sz val="11"/>
      <name val="Calibri"/>
      <family val="2"/>
      <scheme val="minor"/>
    </font>
    <font>
      <b/>
      <u/>
      <sz val="11"/>
      <name val="Calibri"/>
      <family val="2"/>
      <scheme val="minor"/>
    </font>
    <font>
      <sz val="11"/>
      <color theme="3"/>
      <name val="Calibri"/>
      <family val="2"/>
      <scheme val="minor"/>
    </font>
    <font>
      <b/>
      <sz val="10"/>
      <color theme="1"/>
      <name val="Calibri"/>
      <family val="2"/>
      <scheme val="minor"/>
    </font>
    <font>
      <sz val="9"/>
      <name val="Calibri"/>
      <family val="3"/>
      <charset val="134"/>
      <scheme val="minor"/>
    </font>
    <font>
      <sz val="11"/>
      <color theme="1"/>
      <name val="Arial"/>
      <family val="2"/>
    </font>
    <font>
      <b/>
      <sz val="14"/>
      <color theme="1"/>
      <name val="Calibri"/>
      <family val="2"/>
      <scheme val="minor"/>
    </font>
    <font>
      <sz val="9"/>
      <color theme="4" tint="-0.249977111117893"/>
      <name val="Arial"/>
      <family val="2"/>
    </font>
    <font>
      <sz val="9"/>
      <color theme="4" tint="-0.249977111117893"/>
      <name val="Calibri"/>
      <family val="2"/>
      <scheme val="minor"/>
    </font>
    <font>
      <b/>
      <sz val="7"/>
      <color rgb="FFC05226"/>
      <name val="Verdana"/>
      <family val="2"/>
    </font>
    <font>
      <u/>
      <sz val="11"/>
      <color theme="10"/>
      <name val="Calibri"/>
      <family val="2"/>
      <scheme val="minor"/>
    </font>
    <font>
      <b/>
      <sz val="12"/>
      <color theme="1"/>
      <name val="Calibri"/>
      <family val="2"/>
      <scheme val="minor"/>
    </font>
    <font>
      <sz val="11"/>
      <color theme="4"/>
      <name val="Calibri"/>
      <family val="2"/>
      <scheme val="minor"/>
    </font>
    <font>
      <b/>
      <sz val="11"/>
      <color theme="3" tint="0.39997558519241921"/>
      <name val="Calibri"/>
      <family val="2"/>
      <scheme val="minor"/>
    </font>
    <font>
      <sz val="11"/>
      <color theme="3" tint="0.39997558519241921"/>
      <name val="Calibri"/>
      <family val="2"/>
      <scheme val="minor"/>
    </font>
    <font>
      <sz val="11"/>
      <color theme="3" tint="0.39997558519241921"/>
      <name val="Calibri (Body)"/>
    </font>
    <font>
      <b/>
      <sz val="8"/>
      <color rgb="FFFF0000"/>
      <name val="Calibri"/>
      <family val="2"/>
      <scheme val="minor"/>
    </font>
    <font>
      <u/>
      <sz val="11"/>
      <color theme="11"/>
      <name val="Calibri"/>
      <family val="2"/>
      <scheme val="minor"/>
    </font>
    <font>
      <sz val="11"/>
      <name val="Calibri"/>
      <family val="2"/>
      <scheme val="minor"/>
    </font>
    <font>
      <sz val="11"/>
      <color rgb="FF7030A0"/>
      <name val="Calibri"/>
      <family val="2"/>
      <scheme val="minor"/>
    </font>
    <font>
      <sz val="9"/>
      <color indexed="81"/>
      <name val="Tahoma"/>
      <family val="2"/>
    </font>
    <font>
      <b/>
      <sz val="9"/>
      <color indexed="81"/>
      <name val="Tahoma"/>
      <family val="2"/>
    </font>
    <font>
      <sz val="11"/>
      <name val="Calibri (Body)"/>
    </font>
    <font>
      <b/>
      <sz val="7"/>
      <color rgb="FFC05226"/>
      <name val="Calibri"/>
      <family val="2"/>
      <scheme val="minor"/>
    </font>
    <font>
      <b/>
      <sz val="14"/>
      <name val="Calibri"/>
      <family val="2"/>
      <scheme val="minor"/>
    </font>
    <font>
      <b/>
      <sz val="16"/>
      <name val="Calibri"/>
      <family val="2"/>
      <scheme val="minor"/>
    </font>
    <font>
      <b/>
      <sz val="8"/>
      <name val="Calibri"/>
      <family val="2"/>
      <scheme val="minor"/>
    </font>
    <font>
      <sz val="18"/>
      <color theme="3"/>
      <name val="Cambria"/>
      <family val="2"/>
      <scheme val="major"/>
    </font>
    <font>
      <sz val="11"/>
      <color rgb="FFFF0000"/>
      <name val="Calibri"/>
      <family val="2"/>
      <scheme val="minor"/>
    </font>
    <font>
      <b/>
      <u/>
      <sz val="18"/>
      <name val="Calibri"/>
      <family val="2"/>
      <scheme val="minor"/>
    </font>
    <font>
      <b/>
      <sz val="18"/>
      <name val="Calibri"/>
      <family val="2"/>
      <scheme val="minor"/>
    </font>
    <font>
      <b/>
      <sz val="10"/>
      <name val="Calibri"/>
      <family val="2"/>
      <scheme val="minor"/>
    </font>
    <font>
      <b/>
      <sz val="20"/>
      <name val="Cambria"/>
      <family val="1"/>
      <scheme val="major"/>
    </font>
    <font>
      <b/>
      <sz val="20"/>
      <color theme="3"/>
      <name val="Cambria"/>
      <family val="1"/>
      <scheme val="major"/>
    </font>
    <font>
      <b/>
      <sz val="14"/>
      <name val="Cambria"/>
      <family val="1"/>
      <scheme val="major"/>
    </font>
    <font>
      <b/>
      <sz val="11"/>
      <color rgb="FFFF0000"/>
      <name val="Calibri"/>
      <family val="2"/>
      <scheme val="minor"/>
    </font>
    <font>
      <sz val="11"/>
      <name val="Wingdings"/>
      <charset val="2"/>
    </font>
    <font>
      <b/>
      <u/>
      <sz val="11"/>
      <color rgb="FFFF0000"/>
      <name val="Calibri"/>
      <family val="2"/>
      <scheme val="minor"/>
    </font>
    <font>
      <i/>
      <sz val="11"/>
      <color rgb="FFFF0000"/>
      <name val="Calibri"/>
      <family val="2"/>
      <scheme val="minor"/>
    </font>
    <font>
      <b/>
      <u/>
      <sz val="14"/>
      <color theme="1"/>
      <name val="Calibri"/>
      <family val="2"/>
      <scheme val="minor"/>
    </font>
    <font>
      <b/>
      <sz val="12"/>
      <color rgb="FFFF0000"/>
      <name val="Calibri"/>
      <family val="2"/>
      <scheme val="minor"/>
    </font>
    <font>
      <b/>
      <sz val="11"/>
      <color theme="1"/>
      <name val="Arial"/>
      <family val="2"/>
    </font>
    <font>
      <sz val="9"/>
      <color indexed="8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56">
    <border>
      <left/>
      <right/>
      <top/>
      <bottom/>
      <diagonal/>
    </border>
    <border>
      <left/>
      <right/>
      <top/>
      <bottom style="thin">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diagonal/>
    </border>
    <border>
      <left/>
      <right/>
      <top style="thin">
        <color auto="1"/>
      </top>
      <bottom style="medium">
        <color auto="1"/>
      </bottom>
      <diagonal/>
    </border>
    <border>
      <left style="thin">
        <color rgb="FFFF0000"/>
      </left>
      <right style="thin">
        <color rgb="FFFF0000"/>
      </right>
      <top style="thin">
        <color rgb="FFFF0000"/>
      </top>
      <bottom style="thin">
        <color rgb="FFFF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medium">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top style="medium">
        <color indexed="64"/>
      </top>
      <bottom style="medium">
        <color indexed="64"/>
      </bottom>
      <diagonal/>
    </border>
    <border>
      <left/>
      <right/>
      <top/>
      <bottom style="thin">
        <color rgb="FFFF0000"/>
      </bottom>
      <diagonal/>
    </border>
    <border>
      <left/>
      <right style="medium">
        <color auto="1"/>
      </right>
      <top style="medium">
        <color auto="1"/>
      </top>
      <bottom style="medium">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medium">
        <color indexed="64"/>
      </bottom>
      <diagonal/>
    </border>
    <border>
      <left/>
      <right/>
      <top style="thick">
        <color theme="3" tint="0.39994506668294322"/>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auto="1"/>
      </top>
      <bottom/>
      <diagonal/>
    </border>
    <border>
      <left style="thin">
        <color indexed="64"/>
      </left>
      <right style="thin">
        <color indexed="64"/>
      </right>
      <top/>
      <bottom style="medium">
        <color indexed="64"/>
      </bottom>
      <diagonal/>
    </border>
    <border>
      <left/>
      <right style="thin">
        <color indexed="64"/>
      </right>
      <top style="medium">
        <color auto="1"/>
      </top>
      <bottom/>
      <diagonal/>
    </border>
    <border>
      <left/>
      <right style="thin">
        <color auto="1"/>
      </right>
      <top/>
      <bottom style="medium">
        <color indexed="64"/>
      </bottom>
      <diagonal/>
    </border>
    <border>
      <left style="medium">
        <color indexed="64"/>
      </left>
      <right style="medium">
        <color indexed="64"/>
      </right>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thick">
        <color theme="4"/>
      </bottom>
      <diagonal/>
    </border>
    <border>
      <left/>
      <right/>
      <top style="medium">
        <color indexed="64"/>
      </top>
      <bottom style="thick">
        <color theme="4"/>
      </bottom>
      <diagonal/>
    </border>
    <border>
      <left/>
      <right style="medium">
        <color indexed="64"/>
      </right>
      <top style="medium">
        <color indexed="64"/>
      </top>
      <bottom style="thick">
        <color theme="4"/>
      </bottom>
      <diagonal/>
    </border>
    <border>
      <left/>
      <right style="medium">
        <color indexed="64"/>
      </right>
      <top/>
      <bottom style="thin">
        <color auto="1"/>
      </bottom>
      <diagonal/>
    </border>
    <border>
      <left style="medium">
        <color indexed="64"/>
      </left>
      <right/>
      <top style="medium">
        <color indexed="64"/>
      </top>
      <bottom style="thick">
        <color theme="3" tint="0.39994506668294322"/>
      </bottom>
      <diagonal/>
    </border>
    <border>
      <left/>
      <right/>
      <top style="medium">
        <color indexed="64"/>
      </top>
      <bottom style="thick">
        <color theme="3" tint="0.39994506668294322"/>
      </bottom>
      <diagonal/>
    </border>
    <border>
      <left/>
      <right style="medium">
        <color indexed="64"/>
      </right>
      <top style="medium">
        <color indexed="64"/>
      </top>
      <bottom style="thick">
        <color theme="3" tint="0.39994506668294322"/>
      </bottom>
      <diagonal/>
    </border>
    <border>
      <left style="medium">
        <color indexed="64"/>
      </left>
      <right/>
      <top style="thick">
        <color theme="3" tint="0.39994506668294322"/>
      </top>
      <bottom/>
      <diagonal/>
    </border>
    <border>
      <left/>
      <right style="medium">
        <color indexed="64"/>
      </right>
      <top style="thick">
        <color theme="3" tint="0.39994506668294322"/>
      </top>
      <bottom/>
      <diagonal/>
    </border>
  </borders>
  <cellStyleXfs count="9">
    <xf numFmtId="0" fontId="0" fillId="0" borderId="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6" fillId="0" borderId="0" applyNumberFormat="0" applyFill="0" applyBorder="0" applyAlignment="0" applyProtection="0"/>
  </cellStyleXfs>
  <cellXfs count="389">
    <xf numFmtId="0" fontId="0" fillId="0" borderId="0" xfId="0"/>
    <xf numFmtId="0" fontId="0" fillId="0" borderId="0" xfId="0" applyProtection="1">
      <protection locked="0"/>
    </xf>
    <xf numFmtId="0" fontId="7" fillId="0" borderId="1" xfId="0" applyFont="1" applyBorder="1" applyProtection="1">
      <protection locked="0"/>
    </xf>
    <xf numFmtId="0" fontId="0" fillId="0" borderId="0" xfId="0" applyBorder="1" applyAlignment="1" applyProtection="1">
      <alignment horizontal="left"/>
      <protection locked="0"/>
    </xf>
    <xf numFmtId="0" fontId="0" fillId="0" borderId="0" xfId="0" applyFill="1" applyBorder="1" applyProtection="1">
      <protection locked="0"/>
    </xf>
    <xf numFmtId="0" fontId="0" fillId="0" borderId="0" xfId="0" applyBorder="1" applyProtection="1">
      <protection locked="0"/>
    </xf>
    <xf numFmtId="9" fontId="0" fillId="0" borderId="0" xfId="0" applyNumberFormat="1"/>
    <xf numFmtId="166" fontId="0" fillId="0" borderId="0" xfId="2" applyNumberFormat="1" applyFont="1" applyBorder="1" applyAlignment="1" applyProtection="1">
      <alignment horizontal="center"/>
      <protection locked="0"/>
    </xf>
    <xf numFmtId="0" fontId="3" fillId="0" borderId="0" xfId="0" applyFont="1" applyAlignment="1" applyProtection="1">
      <protection locked="0"/>
    </xf>
    <xf numFmtId="0" fontId="2" fillId="0" borderId="1" xfId="0" applyFont="1" applyBorder="1" applyProtection="1">
      <protection locked="0"/>
    </xf>
    <xf numFmtId="0" fontId="2" fillId="0" borderId="0" xfId="0" applyFont="1" applyAlignment="1">
      <alignment horizontal="center"/>
    </xf>
    <xf numFmtId="0" fontId="9" fillId="0" borderId="0" xfId="0" applyFont="1" applyFill="1" applyAlignment="1">
      <alignment horizontal="center"/>
    </xf>
    <xf numFmtId="0" fontId="6" fillId="0" borderId="0" xfId="0" applyFont="1"/>
    <xf numFmtId="0" fontId="6" fillId="2" borderId="0" xfId="0" applyFont="1" applyFill="1" applyAlignment="1">
      <alignment horizontal="center" wrapText="1"/>
    </xf>
    <xf numFmtId="0" fontId="10" fillId="0" borderId="0" xfId="0" applyFont="1" applyFill="1" applyAlignment="1">
      <alignment horizontal="center"/>
    </xf>
    <xf numFmtId="0" fontId="2" fillId="0" borderId="0" xfId="0" applyFont="1"/>
    <xf numFmtId="0" fontId="2" fillId="0" borderId="1" xfId="0" applyFont="1" applyBorder="1"/>
    <xf numFmtId="0" fontId="0" fillId="0" borderId="0" xfId="0" applyFill="1"/>
    <xf numFmtId="0" fontId="2" fillId="0" borderId="0" xfId="0" applyFont="1" applyFill="1" applyAlignment="1">
      <alignment horizontal="center"/>
    </xf>
    <xf numFmtId="9" fontId="0" fillId="2" borderId="0" xfId="1" applyFont="1" applyFill="1" applyAlignment="1">
      <alignment horizontal="center"/>
    </xf>
    <xf numFmtId="0" fontId="0" fillId="0" borderId="0" xfId="0" applyFill="1" applyProtection="1">
      <protection locked="0"/>
    </xf>
    <xf numFmtId="0" fontId="0" fillId="0" borderId="0" xfId="0" applyFill="1" applyBorder="1" applyAlignment="1" applyProtection="1">
      <alignment horizontal="left"/>
      <protection locked="0"/>
    </xf>
    <xf numFmtId="0" fontId="2" fillId="0" borderId="0" xfId="0" applyFont="1" applyFill="1" applyAlignment="1">
      <alignment horizontal="center" wrapText="1"/>
    </xf>
    <xf numFmtId="0" fontId="12" fillId="0" borderId="0" xfId="0" applyFont="1"/>
    <xf numFmtId="0" fontId="0" fillId="0" borderId="0" xfId="0" applyAlignment="1">
      <alignment horizontal="center"/>
    </xf>
    <xf numFmtId="0" fontId="14" fillId="0" borderId="0" xfId="0" applyFont="1" applyBorder="1" applyAlignment="1" applyProtection="1">
      <alignment horizontal="center" vertical="center"/>
      <protection locked="0"/>
    </xf>
    <xf numFmtId="0" fontId="7" fillId="0" borderId="0" xfId="0" applyFont="1" applyBorder="1" applyProtection="1">
      <protection locked="0"/>
    </xf>
    <xf numFmtId="166" fontId="0" fillId="0" borderId="0" xfId="2" applyNumberFormat="1" applyFont="1" applyFill="1" applyBorder="1" applyAlignment="1" applyProtection="1">
      <alignment horizontal="center"/>
      <protection locked="0"/>
    </xf>
    <xf numFmtId="0" fontId="0" fillId="0" borderId="0" xfId="0" applyBorder="1"/>
    <xf numFmtId="0" fontId="2" fillId="0" borderId="0" xfId="0" applyFont="1" applyBorder="1" applyProtection="1">
      <protection locked="0"/>
    </xf>
    <xf numFmtId="165" fontId="0" fillId="0" borderId="0" xfId="0" applyNumberFormat="1" applyBorder="1" applyProtection="1">
      <protection locked="0"/>
    </xf>
    <xf numFmtId="0" fontId="0" fillId="0" borderId="0" xfId="0" applyFill="1" applyBorder="1"/>
    <xf numFmtId="0" fontId="11" fillId="0" borderId="0" xfId="0" quotePrefix="1" applyFont="1" applyFill="1" applyBorder="1" applyProtection="1">
      <protection locked="0"/>
    </xf>
    <xf numFmtId="0" fontId="11" fillId="0" borderId="0" xfId="0" applyFont="1" applyFill="1" applyBorder="1" applyProtection="1">
      <protection locked="0"/>
    </xf>
    <xf numFmtId="0" fontId="11" fillId="0" borderId="0" xfId="0" applyFont="1" applyFill="1" applyBorder="1"/>
    <xf numFmtId="2" fontId="0" fillId="0" borderId="2" xfId="0" applyNumberFormat="1" applyFill="1" applyBorder="1" applyAlignment="1" applyProtection="1">
      <alignment horizontal="center"/>
      <protection locked="0"/>
    </xf>
    <xf numFmtId="0" fontId="2" fillId="0" borderId="0" xfId="0" applyFont="1" applyFill="1" applyBorder="1" applyProtection="1">
      <protection locked="0"/>
    </xf>
    <xf numFmtId="0" fontId="15" fillId="0" borderId="0" xfId="0" applyFont="1" applyAlignment="1" applyProtection="1">
      <protection locked="0"/>
    </xf>
    <xf numFmtId="43" fontId="16" fillId="0" borderId="0" xfId="2" applyFont="1" applyFill="1" applyBorder="1" applyAlignment="1" applyProtection="1">
      <alignment vertical="center"/>
      <protection locked="0"/>
    </xf>
    <xf numFmtId="0" fontId="17" fillId="0" borderId="0" xfId="0" applyFont="1" applyFill="1"/>
    <xf numFmtId="1" fontId="0" fillId="0" borderId="1" xfId="0" applyNumberFormat="1" applyFill="1" applyBorder="1" applyAlignment="1" applyProtection="1">
      <alignment horizontal="center"/>
      <protection locked="0"/>
    </xf>
    <xf numFmtId="9" fontId="0" fillId="0" borderId="0" xfId="1" applyFont="1" applyFill="1" applyBorder="1" applyAlignment="1" applyProtection="1">
      <alignment horizontal="center"/>
      <protection locked="0"/>
    </xf>
    <xf numFmtId="9" fontId="0" fillId="0" borderId="0" xfId="1" applyFont="1" applyProtection="1">
      <protection locked="0"/>
    </xf>
    <xf numFmtId="0" fontId="7" fillId="0" borderId="2" xfId="0" applyFont="1" applyBorder="1" applyProtection="1">
      <protection locked="0"/>
    </xf>
    <xf numFmtId="0" fontId="0" fillId="0" borderId="0" xfId="0" applyFont="1" applyFill="1" applyBorder="1"/>
    <xf numFmtId="0" fontId="0" fillId="0" borderId="0" xfId="0" applyFont="1" applyFill="1" applyBorder="1" applyProtection="1">
      <protection locked="0"/>
    </xf>
    <xf numFmtId="0" fontId="0" fillId="0" borderId="0" xfId="0" applyFont="1" applyFill="1"/>
    <xf numFmtId="9" fontId="0" fillId="0" borderId="0" xfId="0" applyNumberFormat="1" applyFont="1" applyFill="1"/>
    <xf numFmtId="2" fontId="0" fillId="0" borderId="1" xfId="0" applyNumberFormat="1" applyFill="1" applyBorder="1" applyAlignment="1" applyProtection="1">
      <alignment horizontal="center"/>
      <protection locked="0"/>
    </xf>
    <xf numFmtId="0" fontId="0" fillId="3" borderId="0" xfId="0" applyFill="1"/>
    <xf numFmtId="0" fontId="0" fillId="3" borderId="4" xfId="0" applyFont="1" applyFill="1" applyBorder="1"/>
    <xf numFmtId="0" fontId="0" fillId="3" borderId="4" xfId="0" applyFont="1" applyFill="1" applyBorder="1" applyAlignment="1">
      <alignment wrapText="1"/>
    </xf>
    <xf numFmtId="0" fontId="0" fillId="3" borderId="0" xfId="0" applyFill="1" applyBorder="1"/>
    <xf numFmtId="0" fontId="0" fillId="0" borderId="0" xfId="0" applyBorder="1" applyProtection="1">
      <protection hidden="1"/>
    </xf>
    <xf numFmtId="0" fontId="0" fillId="0" borderId="0" xfId="0" applyFont="1" applyFill="1" applyBorder="1" applyProtection="1">
      <protection hidden="1"/>
    </xf>
    <xf numFmtId="0" fontId="5" fillId="0" borderId="0" xfId="0" applyFont="1" applyBorder="1" applyProtection="1">
      <protection locked="0"/>
    </xf>
    <xf numFmtId="0" fontId="5" fillId="0" borderId="0" xfId="0" applyFont="1" applyFill="1" applyBorder="1" applyProtection="1">
      <protection locked="0"/>
    </xf>
    <xf numFmtId="0" fontId="18" fillId="0" borderId="0" xfId="0" applyFont="1" applyFill="1" applyBorder="1" applyAlignment="1"/>
    <xf numFmtId="0" fontId="8" fillId="0" borderId="0" xfId="0" applyFont="1" applyBorder="1" applyProtection="1">
      <protection locked="0"/>
    </xf>
    <xf numFmtId="0" fontId="0" fillId="3" borderId="7" xfId="0" applyFill="1" applyBorder="1"/>
    <xf numFmtId="0" fontId="0" fillId="3" borderId="5" xfId="0" applyFill="1" applyBorder="1"/>
    <xf numFmtId="0" fontId="15" fillId="3" borderId="7" xfId="0" applyFont="1" applyFill="1" applyBorder="1"/>
    <xf numFmtId="0" fontId="7" fillId="3" borderId="7" xfId="0" applyFont="1" applyFill="1" applyBorder="1"/>
    <xf numFmtId="0" fontId="0" fillId="3" borderId="14" xfId="0" applyFont="1" applyFill="1" applyBorder="1"/>
    <xf numFmtId="0" fontId="0" fillId="3" borderId="8" xfId="0" applyFill="1" applyBorder="1"/>
    <xf numFmtId="0" fontId="0" fillId="3" borderId="3" xfId="0" applyFill="1" applyBorder="1"/>
    <xf numFmtId="0" fontId="0" fillId="3" borderId="6" xfId="0" applyFill="1" applyBorder="1"/>
    <xf numFmtId="0" fontId="19" fillId="3" borderId="0" xfId="3" quotePrefix="1" applyFill="1" applyBorder="1"/>
    <xf numFmtId="0" fontId="21" fillId="3" borderId="0" xfId="0" applyFont="1" applyFill="1" applyBorder="1"/>
    <xf numFmtId="0" fontId="23" fillId="0" borderId="0" xfId="0" applyFont="1" applyFill="1" applyBorder="1" applyAlignment="1" applyProtection="1">
      <alignment horizontal="right"/>
      <protection locked="0"/>
    </xf>
    <xf numFmtId="0" fontId="23" fillId="0" borderId="0" xfId="0" applyFont="1" applyFill="1" applyBorder="1" applyProtection="1">
      <protection locked="0"/>
    </xf>
    <xf numFmtId="0" fontId="23" fillId="0" borderId="0" xfId="0" applyFont="1" applyFill="1" applyBorder="1"/>
    <xf numFmtId="0" fontId="23" fillId="0" borderId="0" xfId="0" applyFont="1" applyFill="1" applyBorder="1" applyAlignment="1" applyProtection="1">
      <alignment horizontal="center"/>
      <protection locked="0"/>
    </xf>
    <xf numFmtId="0" fontId="2" fillId="0" borderId="0" xfId="0" applyFont="1" applyFill="1" applyBorder="1" applyAlignment="1">
      <alignment horizontal="center" vertical="center" wrapText="1"/>
    </xf>
    <xf numFmtId="0" fontId="2" fillId="0" borderId="0" xfId="0" applyFont="1" applyBorder="1" applyAlignment="1" applyProtection="1">
      <alignment horizontal="left"/>
      <protection hidden="1"/>
    </xf>
    <xf numFmtId="0" fontId="22" fillId="0" borderId="0" xfId="0" applyFont="1" applyFill="1" applyBorder="1" applyAlignment="1">
      <alignment horizontal="center" vertical="center" wrapText="1"/>
    </xf>
    <xf numFmtId="0" fontId="21" fillId="0" borderId="0" xfId="0" applyFont="1" applyFill="1" applyBorder="1" applyProtection="1">
      <protection locked="0"/>
    </xf>
    <xf numFmtId="0" fontId="23" fillId="3" borderId="0" xfId="0" applyFont="1" applyFill="1" applyBorder="1"/>
    <xf numFmtId="0" fontId="7" fillId="0" borderId="0" xfId="0" applyFont="1" applyFill="1" applyBorder="1" applyProtection="1">
      <protection locked="0"/>
    </xf>
    <xf numFmtId="0" fontId="2" fillId="0" borderId="1" xfId="0" applyFont="1" applyFill="1" applyBorder="1" applyAlignment="1" applyProtection="1">
      <alignment horizontal="center"/>
      <protection locked="0"/>
    </xf>
    <xf numFmtId="9" fontId="1" fillId="0" borderId="1" xfId="1" applyFont="1" applyFill="1" applyBorder="1" applyAlignment="1" applyProtection="1">
      <alignment horizontal="center"/>
    </xf>
    <xf numFmtId="0" fontId="25" fillId="0" borderId="17" xfId="0" applyFont="1" applyFill="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1" fontId="0" fillId="0" borderId="0" xfId="0" applyNumberFormat="1" applyFill="1" applyBorder="1" applyAlignment="1" applyProtection="1">
      <alignment horizontal="center"/>
      <protection locked="0"/>
    </xf>
    <xf numFmtId="0" fontId="0" fillId="4" borderId="0" xfId="0" applyFill="1" applyBorder="1" applyProtection="1">
      <protection locked="0"/>
    </xf>
    <xf numFmtId="0" fontId="0" fillId="4" borderId="0" xfId="0" applyFill="1" applyBorder="1"/>
    <xf numFmtId="0" fontId="23" fillId="4" borderId="0" xfId="0" applyFont="1" applyFill="1" applyBorder="1" applyAlignment="1" applyProtection="1">
      <alignment horizontal="center"/>
      <protection locked="0"/>
    </xf>
    <xf numFmtId="0" fontId="23" fillId="4" borderId="0" xfId="0" applyFont="1" applyFill="1" applyBorder="1" applyProtection="1">
      <protection locked="0"/>
    </xf>
    <xf numFmtId="0" fontId="23" fillId="4" borderId="0" xfId="0" applyFont="1" applyFill="1" applyBorder="1"/>
    <xf numFmtId="0" fontId="25" fillId="4" borderId="0" xfId="0" applyFont="1" applyFill="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 fillId="0" borderId="0" xfId="0" applyFont="1" applyBorder="1" applyAlignment="1" applyProtection="1">
      <alignment horizontal="center"/>
      <protection locked="0"/>
    </xf>
    <xf numFmtId="164" fontId="27" fillId="0" borderId="1" xfId="0" applyNumberFormat="1" applyFont="1" applyFill="1" applyBorder="1" applyAlignment="1" applyProtection="1">
      <alignment horizontal="center"/>
      <protection locked="0"/>
    </xf>
    <xf numFmtId="0" fontId="27" fillId="0" borderId="0" xfId="0" applyFont="1" applyFill="1" applyBorder="1" applyProtection="1">
      <protection locked="0"/>
    </xf>
    <xf numFmtId="1" fontId="27" fillId="0" borderId="1" xfId="0" applyNumberFormat="1" applyFont="1" applyFill="1" applyBorder="1" applyAlignment="1" applyProtection="1">
      <alignment horizontal="center"/>
      <protection locked="0"/>
    </xf>
    <xf numFmtId="0" fontId="27" fillId="3" borderId="0" xfId="0" applyFont="1" applyFill="1"/>
    <xf numFmtId="1" fontId="0" fillId="0" borderId="0" xfId="0" applyNumberFormat="1" applyFont="1" applyFill="1" applyBorder="1" applyAlignment="1" applyProtection="1">
      <alignment horizontal="center"/>
      <protection locked="0"/>
    </xf>
    <xf numFmtId="0" fontId="27" fillId="3" borderId="14" xfId="0" applyFont="1" applyFill="1" applyBorder="1"/>
    <xf numFmtId="0" fontId="27" fillId="3" borderId="4" xfId="0" applyFont="1" applyFill="1" applyBorder="1"/>
    <xf numFmtId="0" fontId="27" fillId="3" borderId="7" xfId="0" applyFont="1" applyFill="1" applyBorder="1"/>
    <xf numFmtId="0" fontId="27" fillId="0" borderId="14" xfId="0" applyFont="1" applyFill="1" applyBorder="1"/>
    <xf numFmtId="0" fontId="0" fillId="0" borderId="0" xfId="0" applyBorder="1" applyAlignment="1">
      <alignment vertical="center"/>
    </xf>
    <xf numFmtId="0" fontId="28" fillId="0" borderId="0" xfId="0" applyFont="1" applyFill="1" applyBorder="1" applyAlignment="1" applyProtection="1">
      <alignment wrapText="1"/>
      <protection hidden="1"/>
    </xf>
    <xf numFmtId="0" fontId="0" fillId="0" borderId="0" xfId="0" applyFont="1" applyBorder="1" applyProtection="1">
      <protection locked="0"/>
    </xf>
    <xf numFmtId="0" fontId="0" fillId="0" borderId="0" xfId="0" applyFont="1" applyBorder="1" applyProtection="1">
      <protection hidden="1"/>
    </xf>
    <xf numFmtId="0" fontId="0" fillId="0" borderId="0" xfId="0" applyFont="1" applyBorder="1"/>
    <xf numFmtId="164" fontId="0" fillId="0" borderId="0" xfId="0" applyNumberFormat="1" applyFont="1" applyFill="1" applyBorder="1" applyAlignment="1" applyProtection="1">
      <alignment horizontal="center"/>
      <protection locked="0"/>
    </xf>
    <xf numFmtId="0" fontId="0" fillId="0" borderId="0" xfId="0" applyFont="1" applyFill="1" applyBorder="1" applyProtection="1"/>
    <xf numFmtId="0" fontId="32" fillId="0" borderId="0" xfId="0" applyFont="1" applyBorder="1" applyAlignment="1"/>
    <xf numFmtId="0" fontId="32" fillId="0" borderId="0" xfId="0" applyFont="1" applyFill="1" applyBorder="1" applyAlignment="1"/>
    <xf numFmtId="43" fontId="0" fillId="0" borderId="0" xfId="2" applyFont="1" applyFill="1" applyBorder="1" applyAlignment="1" applyProtection="1">
      <alignment vertical="center"/>
    </xf>
    <xf numFmtId="43" fontId="0" fillId="0" borderId="0" xfId="2" applyFont="1" applyFill="1" applyBorder="1" applyAlignment="1" applyProtection="1">
      <alignment horizontal="center" vertical="center"/>
    </xf>
    <xf numFmtId="0" fontId="23" fillId="0" borderId="0" xfId="2" applyNumberFormat="1" applyFont="1" applyFill="1" applyBorder="1" applyAlignment="1" applyProtection="1">
      <alignment vertical="center"/>
    </xf>
    <xf numFmtId="9" fontId="0" fillId="0" borderId="0" xfId="2" applyNumberFormat="1" applyFont="1" applyFill="1" applyBorder="1" applyAlignment="1" applyProtection="1">
      <alignment vertical="center"/>
    </xf>
    <xf numFmtId="0" fontId="2" fillId="0" borderId="0" xfId="0" applyFont="1" applyFill="1" applyBorder="1" applyAlignment="1" applyProtection="1">
      <alignment horizontal="center"/>
      <protection locked="0"/>
    </xf>
    <xf numFmtId="0" fontId="27" fillId="0" borderId="0" xfId="0" applyFont="1"/>
    <xf numFmtId="0" fontId="27" fillId="0" borderId="0" xfId="0" applyFont="1" applyFill="1"/>
    <xf numFmtId="0" fontId="33" fillId="0" borderId="0" xfId="0" applyFont="1" applyFill="1" applyAlignment="1" applyProtection="1">
      <protection locked="0"/>
    </xf>
    <xf numFmtId="0" fontId="34" fillId="0" borderId="0" xfId="0" applyFont="1" applyFill="1" applyAlignment="1" applyProtection="1">
      <protection locked="0"/>
    </xf>
    <xf numFmtId="0" fontId="27" fillId="0" borderId="0" xfId="0" applyFont="1" applyProtection="1">
      <protection locked="0"/>
    </xf>
    <xf numFmtId="165" fontId="27" fillId="0" borderId="0" xfId="0" applyNumberFormat="1" applyFont="1" applyProtection="1">
      <protection locked="0"/>
    </xf>
    <xf numFmtId="166" fontId="27" fillId="0" borderId="0" xfId="2" applyNumberFormat="1" applyFont="1" applyBorder="1" applyAlignment="1" applyProtection="1">
      <alignment horizontal="center"/>
      <protection locked="0"/>
    </xf>
    <xf numFmtId="0" fontId="27" fillId="0" borderId="0" xfId="0" applyFont="1" applyFill="1" applyProtection="1">
      <protection locked="0"/>
    </xf>
    <xf numFmtId="166" fontId="27" fillId="0" borderId="0" xfId="2" applyNumberFormat="1" applyFont="1" applyFill="1" applyBorder="1" applyAlignment="1" applyProtection="1">
      <alignment horizontal="center"/>
      <protection locked="0"/>
    </xf>
    <xf numFmtId="2" fontId="27" fillId="0" borderId="0" xfId="0" applyNumberFormat="1" applyFont="1" applyFill="1" applyBorder="1" applyAlignment="1" applyProtection="1">
      <alignment horizontal="center"/>
      <protection locked="0"/>
    </xf>
    <xf numFmtId="164" fontId="27" fillId="0" borderId="0" xfId="0" applyNumberFormat="1" applyFont="1" applyFill="1" applyBorder="1" applyAlignment="1" applyProtection="1">
      <alignment horizontal="center"/>
      <protection locked="0"/>
    </xf>
    <xf numFmtId="0" fontId="27" fillId="0" borderId="1" xfId="0" applyFont="1" applyFill="1" applyBorder="1" applyAlignment="1" applyProtection="1">
      <alignment horizontal="center"/>
      <protection hidden="1"/>
    </xf>
    <xf numFmtId="0" fontId="27" fillId="0" borderId="0" xfId="0" applyFont="1" applyFill="1" applyBorder="1" applyProtection="1">
      <protection hidden="1"/>
    </xf>
    <xf numFmtId="0" fontId="27" fillId="0" borderId="0" xfId="0" applyFont="1" applyFill="1" applyBorder="1"/>
    <xf numFmtId="43" fontId="27" fillId="0" borderId="1" xfId="2" applyFont="1" applyFill="1" applyBorder="1" applyAlignment="1" applyProtection="1">
      <alignment horizontal="center"/>
      <protection locked="0"/>
    </xf>
    <xf numFmtId="0" fontId="27" fillId="3" borderId="0" xfId="0" applyFont="1" applyFill="1" applyBorder="1"/>
    <xf numFmtId="0" fontId="28" fillId="0" borderId="0" xfId="0" applyFont="1" applyFill="1" applyBorder="1"/>
    <xf numFmtId="0" fontId="15" fillId="3" borderId="18" xfId="0" applyFont="1" applyFill="1" applyBorder="1" applyAlignment="1">
      <alignment horizont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27" fillId="3" borderId="21" xfId="0" applyFont="1" applyFill="1" applyBorder="1" applyAlignment="1">
      <alignment horizontal="left" vertical="center"/>
    </xf>
    <xf numFmtId="0" fontId="27" fillId="3" borderId="22" xfId="0" applyFont="1" applyFill="1" applyBorder="1" applyAlignment="1">
      <alignment horizontal="left" vertical="center"/>
    </xf>
    <xf numFmtId="0" fontId="27" fillId="3" borderId="0" xfId="0" applyFont="1" applyFill="1" applyBorder="1" applyAlignment="1">
      <alignment horizontal="center" vertical="center"/>
    </xf>
    <xf numFmtId="0" fontId="27" fillId="3" borderId="0" xfId="0" applyFont="1" applyFill="1" applyBorder="1" applyAlignment="1">
      <alignment horizontal="left" vertical="center"/>
    </xf>
    <xf numFmtId="0" fontId="27" fillId="0" borderId="0" xfId="0" applyFont="1" applyBorder="1" applyAlignment="1">
      <alignment horizontal="left" vertical="center" wrapText="1"/>
    </xf>
    <xf numFmtId="0" fontId="25" fillId="0" borderId="27" xfId="0" applyFont="1" applyBorder="1" applyAlignment="1" applyProtection="1">
      <alignment horizontal="center" vertical="center"/>
      <protection locked="0"/>
    </xf>
    <xf numFmtId="0" fontId="0" fillId="3" borderId="30" xfId="0" applyFill="1" applyBorder="1" applyAlignment="1">
      <alignment horizontal="center" vertical="center"/>
    </xf>
    <xf numFmtId="0" fontId="0" fillId="3" borderId="12" xfId="0" applyFill="1" applyBorder="1" applyAlignment="1">
      <alignment horizontal="center" vertical="center"/>
    </xf>
    <xf numFmtId="0" fontId="27" fillId="3" borderId="12" xfId="0" applyFont="1" applyFill="1" applyBorder="1" applyAlignment="1">
      <alignment horizontal="center" vertical="center"/>
    </xf>
    <xf numFmtId="0" fontId="27" fillId="3" borderId="23" xfId="0" applyFont="1" applyFill="1" applyBorder="1" applyAlignment="1">
      <alignment horizontal="center" vertical="center"/>
    </xf>
    <xf numFmtId="0" fontId="39" fillId="0" borderId="0" xfId="0" applyFont="1" applyFill="1" applyBorder="1" applyAlignment="1" applyProtection="1">
      <alignment horizontal="center" vertical="center"/>
      <protection locked="0"/>
    </xf>
    <xf numFmtId="0" fontId="5" fillId="0" borderId="33" xfId="0" applyFont="1" applyBorder="1" applyProtection="1">
      <protection locked="0"/>
    </xf>
    <xf numFmtId="0" fontId="5" fillId="0" borderId="33" xfId="0" applyFont="1" applyFill="1" applyBorder="1" applyProtection="1">
      <protection locked="0"/>
    </xf>
    <xf numFmtId="0" fontId="0" fillId="0" borderId="33" xfId="0" applyFont="1" applyFill="1" applyBorder="1" applyProtection="1">
      <protection locked="0"/>
    </xf>
    <xf numFmtId="0" fontId="0" fillId="0" borderId="0" xfId="0" applyFont="1" applyBorder="1" applyAlignment="1" applyProtection="1">
      <alignment horizontal="center" vertical="center"/>
      <protection locked="0"/>
    </xf>
    <xf numFmtId="43" fontId="17" fillId="0" borderId="0" xfId="2" applyFont="1" applyFill="1" applyBorder="1" applyAlignment="1" applyProtection="1">
      <alignment vertical="center"/>
      <protection locked="0"/>
    </xf>
    <xf numFmtId="0" fontId="17" fillId="0" borderId="0" xfId="0" applyFont="1" applyFill="1" applyBorder="1"/>
    <xf numFmtId="0" fontId="27" fillId="0" borderId="0" xfId="0" applyFont="1" applyFill="1" applyBorder="1" applyAlignment="1" applyProtection="1">
      <alignment horizontal="center"/>
      <protection locked="0"/>
    </xf>
    <xf numFmtId="0" fontId="0" fillId="0" borderId="1" xfId="0" applyFont="1" applyBorder="1"/>
    <xf numFmtId="0" fontId="0" fillId="0" borderId="1" xfId="0" applyFont="1" applyFill="1" applyBorder="1"/>
    <xf numFmtId="0" fontId="40" fillId="0" borderId="0" xfId="0" applyFont="1" applyFill="1" applyBorder="1" applyProtection="1">
      <protection locked="0"/>
    </xf>
    <xf numFmtId="0" fontId="35" fillId="0" borderId="0" xfId="0" applyFont="1" applyFill="1" applyBorder="1" applyProtection="1">
      <protection locked="0"/>
    </xf>
    <xf numFmtId="0" fontId="2" fillId="3" borderId="0" xfId="0" applyFont="1" applyFill="1" applyBorder="1" applyAlignment="1">
      <alignment horizontal="center"/>
    </xf>
    <xf numFmtId="0" fontId="0" fillId="3" borderId="29" xfId="0" applyFill="1" applyBorder="1"/>
    <xf numFmtId="2" fontId="45" fillId="3" borderId="0" xfId="0" applyNumberFormat="1" applyFont="1" applyFill="1" applyBorder="1" applyAlignment="1" applyProtection="1">
      <alignment horizontal="center"/>
      <protection locked="0"/>
    </xf>
    <xf numFmtId="0" fontId="0" fillId="0" borderId="0" xfId="0" applyFill="1" applyBorder="1"/>
    <xf numFmtId="0" fontId="0" fillId="3" borderId="0" xfId="0" applyFill="1" applyBorder="1"/>
    <xf numFmtId="0" fontId="2" fillId="0" borderId="7" xfId="0" applyFont="1" applyFill="1" applyBorder="1"/>
    <xf numFmtId="0" fontId="2" fillId="0" borderId="0" xfId="0" applyFont="1" applyFill="1" applyBorder="1"/>
    <xf numFmtId="0" fontId="2" fillId="0" borderId="5" xfId="0" applyFont="1" applyFill="1" applyBorder="1"/>
    <xf numFmtId="0" fontId="0" fillId="0" borderId="0" xfId="0" applyFill="1" applyBorder="1"/>
    <xf numFmtId="0" fontId="9" fillId="0" borderId="0" xfId="0" applyFont="1" applyFill="1" applyBorder="1" applyProtection="1">
      <protection locked="0"/>
    </xf>
    <xf numFmtId="0" fontId="0" fillId="5" borderId="0" xfId="0" applyFont="1" applyFill="1" applyBorder="1" applyProtection="1">
      <protection locked="0"/>
    </xf>
    <xf numFmtId="0" fontId="0" fillId="6" borderId="0" xfId="0" applyFont="1" applyFill="1" applyBorder="1" applyProtection="1">
      <protection locked="0"/>
    </xf>
    <xf numFmtId="0" fontId="9" fillId="6" borderId="1" xfId="0" applyFont="1" applyFill="1" applyBorder="1" applyAlignment="1" applyProtection="1">
      <alignment horizontal="center"/>
      <protection locked="0"/>
    </xf>
    <xf numFmtId="9" fontId="27" fillId="6" borderId="1" xfId="1" applyFont="1" applyFill="1" applyBorder="1" applyAlignment="1" applyProtection="1">
      <alignment horizontal="center" vertical="center"/>
    </xf>
    <xf numFmtId="2" fontId="0" fillId="6" borderId="1" xfId="0" applyNumberFormat="1" applyFont="1" applyFill="1" applyBorder="1" applyAlignment="1" applyProtection="1">
      <alignment horizontal="center"/>
      <protection locked="0"/>
    </xf>
    <xf numFmtId="2" fontId="0" fillId="6" borderId="2" xfId="0" applyNumberFormat="1" applyFont="1" applyFill="1" applyBorder="1" applyAlignment="1" applyProtection="1">
      <alignment horizontal="center"/>
      <protection locked="0"/>
    </xf>
    <xf numFmtId="2" fontId="27" fillId="6" borderId="1" xfId="0" applyNumberFormat="1" applyFont="1" applyFill="1" applyBorder="1" applyAlignment="1" applyProtection="1">
      <alignment horizontal="center"/>
      <protection locked="0"/>
    </xf>
    <xf numFmtId="0" fontId="27" fillId="6" borderId="1" xfId="0" applyFont="1" applyFill="1" applyBorder="1" applyAlignment="1" applyProtection="1">
      <alignment horizontal="center"/>
      <protection hidden="1"/>
    </xf>
    <xf numFmtId="0" fontId="27" fillId="6" borderId="1" xfId="0" applyFont="1" applyFill="1" applyBorder="1" applyAlignment="1" applyProtection="1">
      <alignment horizontal="center"/>
      <protection locked="0"/>
    </xf>
    <xf numFmtId="0" fontId="9" fillId="0" borderId="36" xfId="0" applyFont="1" applyFill="1" applyBorder="1" applyAlignment="1" applyProtection="1">
      <alignment horizontal="center" vertical="center" wrapText="1"/>
    </xf>
    <xf numFmtId="0" fontId="37" fillId="3" borderId="0" xfId="0" applyFont="1" applyFill="1"/>
    <xf numFmtId="0" fontId="27" fillId="0" borderId="0" xfId="0" applyFont="1" applyFill="1" applyBorder="1" applyAlignment="1">
      <alignment horizontal="center"/>
    </xf>
    <xf numFmtId="0" fontId="2" fillId="0" borderId="7" xfId="0" applyFont="1" applyFill="1" applyBorder="1" applyAlignment="1">
      <alignment vertical="center"/>
    </xf>
    <xf numFmtId="0" fontId="0" fillId="0" borderId="7" xfId="0" applyFill="1" applyBorder="1" applyAlignment="1"/>
    <xf numFmtId="0" fontId="0" fillId="0" borderId="0" xfId="0" applyFill="1" applyBorder="1" applyAlignment="1"/>
    <xf numFmtId="0" fontId="0" fillId="0" borderId="5" xfId="0" applyFill="1" applyBorder="1" applyAlignment="1"/>
    <xf numFmtId="0" fontId="19" fillId="0" borderId="0" xfId="3" quotePrefix="1" applyFill="1" applyBorder="1" applyAlignment="1"/>
    <xf numFmtId="9" fontId="0" fillId="0" borderId="0" xfId="0" applyNumberFormat="1" applyFont="1" applyBorder="1"/>
    <xf numFmtId="0" fontId="43" fillId="0" borderId="0" xfId="8" applyFont="1" applyFill="1" applyBorder="1" applyAlignment="1" applyProtection="1">
      <alignment vertical="center"/>
      <protection locked="0"/>
    </xf>
    <xf numFmtId="0" fontId="2" fillId="0" borderId="10" xfId="0" applyFont="1" applyFill="1" applyBorder="1" applyAlignment="1" applyProtection="1"/>
    <xf numFmtId="43" fontId="27" fillId="5" borderId="1" xfId="2" applyFont="1" applyFill="1" applyBorder="1" applyAlignment="1" applyProtection="1">
      <alignment horizontal="center"/>
    </xf>
    <xf numFmtId="43" fontId="27" fillId="5" borderId="42" xfId="2" applyFont="1" applyFill="1" applyBorder="1" applyAlignment="1" applyProtection="1">
      <alignment vertical="center"/>
    </xf>
    <xf numFmtId="43" fontId="27" fillId="5" borderId="5" xfId="2" applyFont="1" applyFill="1" applyBorder="1" applyAlignment="1" applyProtection="1">
      <alignment vertical="center"/>
    </xf>
    <xf numFmtId="43" fontId="27" fillId="5" borderId="7" xfId="2" applyFont="1" applyFill="1" applyBorder="1" applyAlignment="1" applyProtection="1">
      <alignment horizontal="center" vertical="center"/>
    </xf>
    <xf numFmtId="43" fontId="27" fillId="5" borderId="15" xfId="2" applyFont="1" applyFill="1" applyBorder="1" applyAlignment="1" applyProtection="1">
      <alignment horizontal="center" vertical="center"/>
    </xf>
    <xf numFmtId="43" fontId="0" fillId="5" borderId="15" xfId="2" applyFont="1" applyFill="1" applyBorder="1" applyAlignment="1" applyProtection="1">
      <alignment vertical="center"/>
    </xf>
    <xf numFmtId="9" fontId="0" fillId="5" borderId="5" xfId="2" applyNumberFormat="1" applyFont="1" applyFill="1" applyBorder="1" applyAlignment="1" applyProtection="1">
      <alignment horizontal="center" vertical="center"/>
    </xf>
    <xf numFmtId="43" fontId="0" fillId="5" borderId="5" xfId="2" applyNumberFormat="1" applyFont="1" applyFill="1" applyBorder="1" applyAlignment="1" applyProtection="1">
      <alignment vertical="center"/>
    </xf>
    <xf numFmtId="43" fontId="28" fillId="5" borderId="15" xfId="2" applyFont="1" applyFill="1" applyBorder="1" applyAlignment="1" applyProtection="1">
      <alignment vertical="center"/>
    </xf>
    <xf numFmtId="9" fontId="28" fillId="5" borderId="5" xfId="2" applyNumberFormat="1" applyFont="1" applyFill="1" applyBorder="1" applyAlignment="1" applyProtection="1">
      <alignment horizontal="center" vertical="center"/>
    </xf>
    <xf numFmtId="43" fontId="28" fillId="5" borderId="5" xfId="2" applyNumberFormat="1" applyFont="1" applyFill="1" applyBorder="1" applyAlignment="1" applyProtection="1">
      <alignment horizontal="right" vertical="center"/>
    </xf>
    <xf numFmtId="43" fontId="28" fillId="5" borderId="41" xfId="2" applyNumberFormat="1" applyFont="1" applyFill="1" applyBorder="1" applyAlignment="1" applyProtection="1">
      <alignment horizontal="right" vertical="center"/>
    </xf>
    <xf numFmtId="43" fontId="27" fillId="5" borderId="43" xfId="2" applyFont="1" applyFill="1" applyBorder="1" applyAlignment="1" applyProtection="1">
      <alignment vertical="center"/>
    </xf>
    <xf numFmtId="43" fontId="27" fillId="5" borderId="6" xfId="2" applyFont="1" applyFill="1" applyBorder="1" applyAlignment="1" applyProtection="1">
      <alignment vertical="center"/>
    </xf>
    <xf numFmtId="43" fontId="27" fillId="5" borderId="8" xfId="2" applyFont="1" applyFill="1" applyBorder="1" applyAlignment="1" applyProtection="1">
      <alignment horizontal="center" vertical="center"/>
    </xf>
    <xf numFmtId="43" fontId="27" fillId="5" borderId="40" xfId="2" applyFont="1" applyFill="1" applyBorder="1" applyAlignment="1" applyProtection="1">
      <alignment horizontal="center" vertical="center"/>
    </xf>
    <xf numFmtId="43" fontId="0" fillId="5" borderId="40" xfId="2" applyFont="1" applyFill="1" applyBorder="1" applyAlignment="1" applyProtection="1">
      <alignment vertical="center"/>
    </xf>
    <xf numFmtId="9" fontId="0" fillId="5" borderId="6" xfId="2" applyNumberFormat="1" applyFont="1" applyFill="1" applyBorder="1" applyAlignment="1" applyProtection="1">
      <alignment horizontal="center" vertical="center"/>
    </xf>
    <xf numFmtId="43" fontId="28" fillId="5" borderId="6" xfId="2" applyNumberFormat="1" applyFont="1" applyFill="1" applyBorder="1" applyAlignment="1" applyProtection="1">
      <alignment horizontal="right" vertical="center"/>
    </xf>
    <xf numFmtId="43" fontId="2" fillId="5" borderId="19" xfId="0" applyNumberFormat="1" applyFont="1" applyFill="1" applyBorder="1" applyProtection="1"/>
    <xf numFmtId="2" fontId="2" fillId="5" borderId="1" xfId="0" applyNumberFormat="1" applyFont="1" applyFill="1" applyBorder="1" applyAlignment="1" applyProtection="1">
      <alignment horizontal="center"/>
    </xf>
    <xf numFmtId="0" fontId="0" fillId="0" borderId="0" xfId="0" applyFont="1" applyFill="1" applyBorder="1" applyAlignment="1">
      <alignment vertical="center"/>
    </xf>
    <xf numFmtId="0" fontId="0" fillId="0" borderId="5" xfId="0" applyFont="1" applyFill="1" applyBorder="1" applyAlignment="1">
      <alignment vertical="center"/>
    </xf>
    <xf numFmtId="0" fontId="0" fillId="5" borderId="41" xfId="0" quotePrefix="1" applyFont="1" applyFill="1" applyBorder="1" applyAlignment="1" applyProtection="1">
      <alignment horizontal="center"/>
    </xf>
    <xf numFmtId="0" fontId="27" fillId="5" borderId="41" xfId="0" quotePrefix="1" applyFont="1" applyFill="1" applyBorder="1" applyAlignment="1" applyProtection="1">
      <alignment horizontal="center"/>
    </xf>
    <xf numFmtId="0" fontId="0" fillId="5" borderId="35" xfId="0" quotePrefix="1" applyFont="1" applyFill="1" applyBorder="1" applyAlignment="1" applyProtection="1">
      <alignment horizontal="center"/>
    </xf>
    <xf numFmtId="0" fontId="15" fillId="3" borderId="26" xfId="0" applyFont="1" applyFill="1" applyBorder="1" applyAlignment="1">
      <alignment horizontal="center"/>
    </xf>
    <xf numFmtId="0" fontId="27" fillId="0" borderId="0" xfId="0" applyFont="1" applyFill="1" applyBorder="1"/>
    <xf numFmtId="0" fontId="0" fillId="0" borderId="0" xfId="0" applyFill="1" applyBorder="1"/>
    <xf numFmtId="0" fontId="0" fillId="0" borderId="5" xfId="0" applyFill="1" applyBorder="1"/>
    <xf numFmtId="43" fontId="27" fillId="0" borderId="1" xfId="2" applyFont="1" applyFill="1" applyBorder="1" applyAlignment="1" applyProtection="1">
      <alignment horizontal="center" vertical="center"/>
      <protection locked="0"/>
    </xf>
    <xf numFmtId="0" fontId="38" fillId="0" borderId="7" xfId="0" applyFont="1" applyFill="1" applyBorder="1" applyAlignment="1" applyProtection="1">
      <alignment horizontal="center" vertical="center"/>
      <protection locked="0"/>
    </xf>
    <xf numFmtId="0" fontId="39" fillId="0" borderId="5" xfId="0" applyFont="1" applyFill="1" applyBorder="1" applyAlignment="1" applyProtection="1">
      <alignment horizontal="center" vertical="center"/>
      <protection locked="0"/>
    </xf>
    <xf numFmtId="0" fontId="3" fillId="3" borderId="7" xfId="0" applyFont="1" applyFill="1" applyBorder="1"/>
    <xf numFmtId="0" fontId="0" fillId="0" borderId="7" xfId="0" applyBorder="1" applyAlignment="1"/>
    <xf numFmtId="0" fontId="0" fillId="4" borderId="5" xfId="0" applyFill="1" applyBorder="1"/>
    <xf numFmtId="0" fontId="2" fillId="0" borderId="7" xfId="0" applyFont="1" applyBorder="1" applyAlignment="1" applyProtection="1">
      <alignment horizontal="right"/>
      <protection locked="0"/>
    </xf>
    <xf numFmtId="0" fontId="7" fillId="0" borderId="7" xfId="0" applyFont="1" applyFill="1" applyBorder="1" applyAlignment="1" applyProtection="1">
      <alignment horizontal="left"/>
      <protection locked="0"/>
    </xf>
    <xf numFmtId="0" fontId="2" fillId="0" borderId="7" xfId="0" applyFont="1" applyFill="1" applyBorder="1" applyAlignment="1" applyProtection="1">
      <alignment horizontal="right"/>
      <protection locked="0"/>
    </xf>
    <xf numFmtId="0" fontId="9" fillId="0" borderId="7" xfId="0" applyFont="1" applyFill="1" applyBorder="1" applyAlignment="1" applyProtection="1">
      <alignment horizontal="right"/>
      <protection locked="0"/>
    </xf>
    <xf numFmtId="0" fontId="2" fillId="0" borderId="7" xfId="0" quotePrefix="1" applyFont="1" applyFill="1" applyBorder="1" applyAlignment="1" applyProtection="1">
      <alignment horizontal="right"/>
      <protection locked="0"/>
    </xf>
    <xf numFmtId="0" fontId="9" fillId="0" borderId="7" xfId="0" quotePrefix="1" applyFont="1" applyFill="1" applyBorder="1" applyAlignment="1" applyProtection="1">
      <alignment horizontal="right"/>
      <protection locked="0"/>
    </xf>
    <xf numFmtId="0" fontId="27" fillId="0" borderId="0" xfId="0" applyFont="1" applyFill="1" applyBorder="1" applyAlignment="1" applyProtection="1">
      <alignment wrapText="1"/>
      <protection hidden="1"/>
    </xf>
    <xf numFmtId="0" fontId="0" fillId="3" borderId="0" xfId="0" applyFill="1" applyBorder="1" applyAlignment="1">
      <alignment horizontal="left" vertical="center" wrapText="1"/>
    </xf>
    <xf numFmtId="0" fontId="0" fillId="0" borderId="7" xfId="0" applyFont="1" applyFill="1" applyBorder="1"/>
    <xf numFmtId="0" fontId="0" fillId="0" borderId="0" xfId="0" applyFont="1" applyFill="1" applyBorder="1"/>
    <xf numFmtId="0" fontId="0" fillId="0" borderId="5" xfId="0" applyFont="1" applyFill="1" applyBorder="1"/>
    <xf numFmtId="0" fontId="27" fillId="0" borderId="0" xfId="0" applyFont="1" applyFill="1" applyBorder="1"/>
    <xf numFmtId="0" fontId="0" fillId="0" borderId="7" xfId="0" applyFont="1" applyFill="1" applyBorder="1" applyAlignment="1">
      <alignment horizontal="left"/>
    </xf>
    <xf numFmtId="0" fontId="0" fillId="0" borderId="0" xfId="0" applyFont="1" applyFill="1" applyBorder="1" applyAlignment="1">
      <alignment horizontal="left"/>
    </xf>
    <xf numFmtId="0" fontId="0" fillId="0" borderId="5" xfId="0" applyFont="1" applyFill="1" applyBorder="1" applyAlignment="1">
      <alignment horizontal="left"/>
    </xf>
    <xf numFmtId="0" fontId="0" fillId="0" borderId="7" xfId="0" applyFont="1" applyFill="1" applyBorder="1" applyAlignment="1">
      <alignment horizontal="left" vertical="center"/>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9" fontId="0" fillId="0" borderId="0" xfId="0" applyNumberFormat="1" applyFont="1" applyFill="1" applyBorder="1"/>
    <xf numFmtId="0" fontId="44" fillId="0" borderId="7" xfId="0" applyFont="1" applyFill="1" applyBorder="1" applyAlignment="1" applyProtection="1">
      <alignment horizontal="left"/>
      <protection locked="0"/>
    </xf>
    <xf numFmtId="0" fontId="0" fillId="0" borderId="5" xfId="0" applyFont="1" applyFill="1" applyBorder="1" applyProtection="1">
      <protection locked="0"/>
    </xf>
    <xf numFmtId="0" fontId="4" fillId="0" borderId="7" xfId="0" applyFont="1" applyBorder="1" applyProtection="1">
      <protection locked="0"/>
    </xf>
    <xf numFmtId="0" fontId="27" fillId="0" borderId="0" xfId="0" applyFont="1" applyBorder="1"/>
    <xf numFmtId="0" fontId="27" fillId="0" borderId="5" xfId="0" applyFont="1" applyFill="1" applyBorder="1" applyProtection="1">
      <protection locked="0"/>
    </xf>
    <xf numFmtId="0" fontId="0" fillId="0" borderId="7" xfId="0" applyFont="1" applyBorder="1" applyProtection="1">
      <protection hidden="1"/>
    </xf>
    <xf numFmtId="0" fontId="0" fillId="0" borderId="7" xfId="0" applyFont="1" applyBorder="1"/>
    <xf numFmtId="0" fontId="27" fillId="0" borderId="5" xfId="0" applyFont="1" applyFill="1" applyBorder="1" applyAlignment="1" applyProtection="1">
      <alignment wrapText="1"/>
      <protection hidden="1"/>
    </xf>
    <xf numFmtId="0" fontId="2" fillId="0" borderId="7" xfId="0" quotePrefix="1" applyFont="1" applyBorder="1" applyAlignment="1">
      <alignment horizontal="right"/>
    </xf>
    <xf numFmtId="0" fontId="23" fillId="0" borderId="5" xfId="0" applyFont="1" applyFill="1" applyBorder="1" applyProtection="1">
      <protection locked="0"/>
    </xf>
    <xf numFmtId="0" fontId="2" fillId="0" borderId="5" xfId="0" applyFont="1" applyFill="1" applyBorder="1" applyAlignment="1">
      <alignment horizontal="center" vertical="center" wrapText="1"/>
    </xf>
    <xf numFmtId="167" fontId="0" fillId="0" borderId="5" xfId="2" applyNumberFormat="1" applyFont="1" applyFill="1" applyBorder="1" applyAlignment="1" applyProtection="1">
      <alignment vertical="center"/>
    </xf>
    <xf numFmtId="0" fontId="0" fillId="0" borderId="7" xfId="0" applyBorder="1"/>
    <xf numFmtId="0" fontId="0" fillId="0" borderId="7" xfId="0" applyFont="1" applyFill="1" applyBorder="1" applyProtection="1">
      <protection locked="0"/>
    </xf>
    <xf numFmtId="43" fontId="0" fillId="0" borderId="5" xfId="2" applyNumberFormat="1" applyFont="1" applyFill="1" applyBorder="1" applyAlignment="1" applyProtection="1">
      <alignment vertical="center"/>
    </xf>
    <xf numFmtId="0" fontId="0" fillId="0" borderId="30" xfId="0" applyFont="1" applyBorder="1"/>
    <xf numFmtId="0" fontId="0" fillId="0" borderId="50" xfId="0" applyFont="1" applyFill="1" applyBorder="1"/>
    <xf numFmtId="0" fontId="0" fillId="0" borderId="8" xfId="0" applyFont="1" applyBorder="1"/>
    <xf numFmtId="0" fontId="0" fillId="0" borderId="3" xfId="0" applyFont="1" applyBorder="1"/>
    <xf numFmtId="0" fontId="0" fillId="0" borderId="3" xfId="0" applyFont="1" applyFill="1" applyBorder="1"/>
    <xf numFmtId="0" fontId="0" fillId="0" borderId="6" xfId="0" applyFont="1" applyFill="1" applyBorder="1"/>
    <xf numFmtId="0" fontId="4" fillId="0" borderId="54" xfId="0" applyFont="1" applyBorder="1" applyProtection="1">
      <protection locked="0"/>
    </xf>
    <xf numFmtId="0" fontId="0" fillId="0" borderId="55" xfId="0" applyFont="1" applyFill="1" applyBorder="1" applyProtection="1">
      <protection locked="0"/>
    </xf>
    <xf numFmtId="0" fontId="2" fillId="3" borderId="7" xfId="0" applyFont="1" applyFill="1" applyBorder="1" applyAlignment="1">
      <alignment horizontal="center"/>
    </xf>
    <xf numFmtId="0" fontId="2" fillId="3" borderId="5" xfId="0" applyFont="1" applyFill="1" applyBorder="1" applyAlignment="1">
      <alignment horizontal="center"/>
    </xf>
    <xf numFmtId="0" fontId="27" fillId="0" borderId="0" xfId="0" applyFont="1" applyFill="1" applyBorder="1" applyAlignment="1" applyProtection="1">
      <alignment wrapText="1"/>
      <protection hidden="1"/>
    </xf>
    <xf numFmtId="0" fontId="9" fillId="0" borderId="28" xfId="0" applyFont="1" applyFill="1" applyBorder="1" applyAlignment="1" applyProtection="1">
      <alignment horizontal="center" vertical="center" wrapText="1"/>
    </xf>
    <xf numFmtId="0" fontId="27" fillId="0" borderId="0" xfId="0" applyFont="1" applyFill="1" applyBorder="1"/>
    <xf numFmtId="0" fontId="0" fillId="0" borderId="0" xfId="0" applyFill="1" applyBorder="1"/>
    <xf numFmtId="0" fontId="0" fillId="0" borderId="5" xfId="0" applyFill="1" applyBorder="1"/>
    <xf numFmtId="0" fontId="0" fillId="0" borderId="0" xfId="0" applyFont="1" applyFill="1" applyBorder="1"/>
    <xf numFmtId="0" fontId="0" fillId="0" borderId="5" xfId="0" applyFont="1" applyFill="1" applyBorder="1"/>
    <xf numFmtId="0" fontId="27" fillId="0" borderId="7"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0" fillId="3" borderId="7" xfId="0" applyFont="1" applyFill="1" applyBorder="1"/>
    <xf numFmtId="0" fontId="44" fillId="0" borderId="7" xfId="0" applyFont="1" applyBorder="1" applyAlignment="1">
      <alignment horizontal="left" vertical="center"/>
    </xf>
    <xf numFmtId="0" fontId="44" fillId="0" borderId="0" xfId="0" applyFont="1" applyBorder="1" applyAlignment="1">
      <alignment horizontal="left" vertical="center"/>
    </xf>
    <xf numFmtId="0" fontId="0" fillId="0" borderId="7" xfId="0" applyBorder="1" applyAlignment="1">
      <alignment horizontal="left" wrapText="1"/>
    </xf>
    <xf numFmtId="0" fontId="15" fillId="4" borderId="7" xfId="0" applyFont="1" applyFill="1" applyBorder="1" applyAlignment="1">
      <alignment horizontal="left" wrapText="1"/>
    </xf>
    <xf numFmtId="0" fontId="48" fillId="0" borderId="7" xfId="0" applyFont="1" applyFill="1" applyBorder="1"/>
    <xf numFmtId="0" fontId="49" fillId="0" borderId="7" xfId="0" applyFont="1" applyFill="1" applyBorder="1"/>
    <xf numFmtId="0" fontId="50" fillId="0" borderId="7" xfId="0" applyFont="1" applyBorder="1" applyAlignment="1" applyProtection="1">
      <alignment horizontal="left"/>
      <protection locked="0"/>
    </xf>
    <xf numFmtId="0" fontId="9" fillId="0" borderId="12" xfId="0" applyFont="1" applyBorder="1" applyAlignment="1" applyProtection="1">
      <alignment horizontal="left"/>
      <protection locked="0"/>
    </xf>
    <xf numFmtId="0" fontId="0" fillId="0" borderId="2" xfId="0" applyFont="1" applyBorder="1" applyProtection="1">
      <protection locked="0"/>
    </xf>
    <xf numFmtId="0" fontId="0" fillId="0" borderId="2" xfId="0" applyFont="1" applyFill="1" applyBorder="1" applyProtection="1">
      <protection locked="0"/>
    </xf>
    <xf numFmtId="0" fontId="0" fillId="0" borderId="2" xfId="0" applyFont="1" applyFill="1" applyBorder="1"/>
    <xf numFmtId="0" fontId="0" fillId="0" borderId="13" xfId="0" applyFont="1" applyFill="1" applyBorder="1"/>
    <xf numFmtId="0" fontId="0" fillId="0" borderId="24"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15" fillId="3" borderId="26" xfId="0" applyFont="1" applyFill="1" applyBorder="1" applyAlignment="1">
      <alignment horizontal="center"/>
    </xf>
    <xf numFmtId="0" fontId="15" fillId="3" borderId="19" xfId="0" applyFont="1" applyFill="1" applyBorder="1" applyAlignment="1">
      <alignment horizontal="center"/>
    </xf>
    <xf numFmtId="0" fontId="15" fillId="3" borderId="28" xfId="0" applyFont="1" applyFill="1" applyBorder="1" applyAlignment="1">
      <alignment horizontal="center"/>
    </xf>
    <xf numFmtId="0" fontId="0" fillId="0" borderId="12" xfId="0" applyBorder="1" applyAlignment="1">
      <alignment horizontal="left" vertical="center" wrapText="1"/>
    </xf>
    <xf numFmtId="0" fontId="0" fillId="0" borderId="2" xfId="0" applyBorder="1" applyAlignment="1">
      <alignment horizontal="left" vertical="center" wrapText="1"/>
    </xf>
    <xf numFmtId="0" fontId="0" fillId="0" borderId="13" xfId="0" applyBorder="1" applyAlignment="1">
      <alignment horizontal="left" vertical="center" wrapText="1"/>
    </xf>
    <xf numFmtId="0" fontId="27" fillId="0" borderId="7"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41" fillId="4" borderId="47" xfId="8" applyFont="1" applyFill="1" applyBorder="1" applyAlignment="1" applyProtection="1">
      <alignment horizontal="center" vertical="center" wrapText="1"/>
      <protection locked="0"/>
    </xf>
    <xf numFmtId="0" fontId="42" fillId="4" borderId="48" xfId="8" applyFont="1" applyFill="1" applyBorder="1" applyAlignment="1" applyProtection="1">
      <alignment horizontal="center" vertical="center"/>
      <protection locked="0"/>
    </xf>
    <xf numFmtId="0" fontId="42" fillId="4" borderId="49" xfId="8" applyFont="1" applyFill="1" applyBorder="1" applyAlignment="1" applyProtection="1">
      <alignment horizontal="center" vertical="center"/>
      <protection locked="0"/>
    </xf>
    <xf numFmtId="0" fontId="27" fillId="0" borderId="0" xfId="0" applyFont="1" applyFill="1" applyBorder="1" applyAlignment="1" applyProtection="1">
      <alignment wrapText="1"/>
      <protection hidden="1"/>
    </xf>
    <xf numFmtId="0" fontId="44" fillId="0" borderId="7" xfId="0" applyFont="1" applyBorder="1" applyAlignment="1">
      <alignment horizontal="left" vertical="center"/>
    </xf>
    <xf numFmtId="0" fontId="44" fillId="0" borderId="0" xfId="0" applyFont="1" applyBorder="1" applyAlignment="1">
      <alignment horizontal="left" vertical="center"/>
    </xf>
    <xf numFmtId="0" fontId="0" fillId="0" borderId="7" xfId="0" applyBorder="1" applyAlignment="1">
      <alignment horizontal="left" wrapText="1"/>
    </xf>
    <xf numFmtId="0" fontId="0" fillId="0" borderId="12" xfId="0" applyBorder="1" applyAlignment="1">
      <alignment horizontal="left" vertical="center"/>
    </xf>
    <xf numFmtId="0" fontId="0" fillId="0" borderId="2" xfId="0" applyBorder="1" applyAlignment="1">
      <alignment horizontal="left" vertical="center"/>
    </xf>
    <xf numFmtId="0" fontId="0" fillId="0" borderId="13" xfId="0" applyBorder="1" applyAlignment="1">
      <alignment horizontal="left" vertical="center"/>
    </xf>
    <xf numFmtId="0" fontId="27" fillId="0" borderId="23" xfId="0" applyFont="1" applyBorder="1" applyAlignment="1">
      <alignment horizontal="left" vertical="center" wrapText="1"/>
    </xf>
    <xf numFmtId="0" fontId="27" fillId="0" borderId="16" xfId="0" applyFont="1" applyBorder="1" applyAlignment="1">
      <alignment horizontal="left" vertical="center" wrapText="1"/>
    </xf>
    <xf numFmtId="0" fontId="27" fillId="0" borderId="32" xfId="0" applyFont="1" applyBorder="1" applyAlignment="1">
      <alignment horizontal="left" vertical="center" wrapText="1"/>
    </xf>
    <xf numFmtId="0" fontId="27" fillId="0" borderId="12" xfId="0" applyFont="1" applyBorder="1" applyAlignment="1">
      <alignment horizontal="left" vertical="center" wrapText="1"/>
    </xf>
    <xf numFmtId="0" fontId="27" fillId="0" borderId="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12" xfId="0" applyFont="1" applyFill="1" applyBorder="1" applyAlignment="1">
      <alignment horizontal="left" vertical="center"/>
    </xf>
    <xf numFmtId="0" fontId="27" fillId="0" borderId="2" xfId="0" applyFont="1" applyFill="1" applyBorder="1" applyAlignment="1">
      <alignment horizontal="left" vertical="center"/>
    </xf>
    <xf numFmtId="0" fontId="27" fillId="0" borderId="13" xfId="0" applyFont="1" applyFill="1" applyBorder="1" applyAlignment="1">
      <alignment horizontal="left" vertical="center"/>
    </xf>
    <xf numFmtId="0" fontId="43" fillId="4" borderId="51" xfId="8" applyFont="1" applyFill="1" applyBorder="1" applyAlignment="1" applyProtection="1">
      <alignment horizontal="center" vertical="center"/>
      <protection locked="0"/>
    </xf>
    <xf numFmtId="0" fontId="43" fillId="4" borderId="52" xfId="8" applyFont="1" applyFill="1" applyBorder="1" applyAlignment="1" applyProtection="1">
      <alignment horizontal="center" vertical="center"/>
      <protection locked="0"/>
    </xf>
    <xf numFmtId="0" fontId="43" fillId="4" borderId="53" xfId="8" applyFont="1" applyFill="1" applyBorder="1" applyAlignment="1" applyProtection="1">
      <alignment horizontal="center" vertical="center"/>
      <protection locked="0"/>
    </xf>
    <xf numFmtId="0" fontId="15" fillId="0" borderId="0" xfId="0" applyFont="1" applyBorder="1" applyAlignment="1" applyProtection="1">
      <alignment horizontal="center"/>
      <protection locked="0"/>
    </xf>
    <xf numFmtId="0" fontId="2" fillId="0" borderId="34"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39"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1"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2" fillId="6" borderId="0" xfId="0" applyFont="1" applyFill="1" applyBorder="1" applyAlignment="1" applyProtection="1">
      <alignment horizontal="center"/>
      <protection locked="0"/>
    </xf>
    <xf numFmtId="0" fontId="7" fillId="6" borderId="0" xfId="0" applyFont="1" applyFill="1" applyBorder="1" applyAlignment="1" applyProtection="1">
      <alignment horizontal="center"/>
      <protection locked="0"/>
    </xf>
    <xf numFmtId="0" fontId="2" fillId="0" borderId="44"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43" fillId="4" borderId="51" xfId="8" applyFont="1" applyFill="1" applyBorder="1" applyAlignment="1" applyProtection="1">
      <alignment horizontal="center" vertical="center" wrapText="1"/>
      <protection locked="0"/>
    </xf>
    <xf numFmtId="0" fontId="0" fillId="3" borderId="7" xfId="0" applyFill="1" applyBorder="1" applyAlignment="1">
      <alignment horizontal="left" vertical="center" wrapText="1"/>
    </xf>
    <xf numFmtId="0" fontId="0" fillId="3" borderId="0" xfId="0" applyFill="1" applyBorder="1" applyAlignment="1">
      <alignment horizontal="left" vertical="center" wrapText="1"/>
    </xf>
    <xf numFmtId="0" fontId="0" fillId="3" borderId="5" xfId="0"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7" xfId="0" applyFont="1" applyFill="1" applyBorder="1"/>
    <xf numFmtId="0" fontId="6" fillId="0" borderId="0" xfId="0" applyFont="1" applyFill="1" applyBorder="1"/>
    <xf numFmtId="0" fontId="6" fillId="0" borderId="5" xfId="0" applyFont="1" applyFill="1" applyBorder="1"/>
    <xf numFmtId="0" fontId="37" fillId="0" borderId="8" xfId="0" applyFont="1" applyFill="1" applyBorder="1"/>
    <xf numFmtId="0" fontId="37" fillId="0" borderId="3" xfId="0" applyFont="1" applyFill="1" applyBorder="1"/>
    <xf numFmtId="0" fontId="37" fillId="0" borderId="6" xfId="0" applyFont="1" applyFill="1" applyBorder="1"/>
    <xf numFmtId="0" fontId="20" fillId="0" borderId="7" xfId="0" applyFont="1" applyFill="1" applyBorder="1"/>
    <xf numFmtId="0" fontId="20" fillId="0" borderId="0" xfId="0" applyFont="1" applyFill="1" applyBorder="1"/>
    <xf numFmtId="0" fontId="20" fillId="0" borderId="5" xfId="0" applyFont="1" applyFill="1" applyBorder="1"/>
    <xf numFmtId="0" fontId="27" fillId="0" borderId="7" xfId="0" applyFont="1" applyFill="1" applyBorder="1"/>
    <xf numFmtId="0" fontId="27" fillId="0" borderId="0" xfId="0" applyFont="1" applyFill="1" applyBorder="1"/>
    <xf numFmtId="0" fontId="27" fillId="0" borderId="5" xfId="0" applyFont="1" applyFill="1" applyBorder="1"/>
    <xf numFmtId="0" fontId="0" fillId="0" borderId="7" xfId="0" applyFill="1" applyBorder="1"/>
    <xf numFmtId="0" fontId="0" fillId="0" borderId="0" xfId="0" applyFill="1" applyBorder="1"/>
    <xf numFmtId="0" fontId="0" fillId="0" borderId="5" xfId="0" applyFill="1" applyBorder="1"/>
    <xf numFmtId="0" fontId="43" fillId="4" borderId="9" xfId="8" applyFont="1" applyFill="1" applyBorder="1" applyAlignment="1" applyProtection="1">
      <alignment horizontal="center" vertical="center" wrapText="1"/>
      <protection locked="0"/>
    </xf>
    <xf numFmtId="0" fontId="43" fillId="4" borderId="10" xfId="8" applyFont="1" applyFill="1" applyBorder="1" applyAlignment="1" applyProtection="1">
      <alignment horizontal="center" vertical="center" wrapText="1"/>
      <protection locked="0"/>
    </xf>
    <xf numFmtId="0" fontId="43" fillId="4" borderId="11" xfId="8" applyFont="1" applyFill="1" applyBorder="1" applyAlignment="1" applyProtection="1">
      <alignment horizontal="center" vertical="center" wrapText="1"/>
      <protection locked="0"/>
    </xf>
    <xf numFmtId="0" fontId="20" fillId="0" borderId="9" xfId="0" applyFont="1" applyFill="1" applyBorder="1"/>
    <xf numFmtId="0" fontId="20" fillId="0" borderId="10" xfId="0" applyFont="1" applyFill="1" applyBorder="1"/>
    <xf numFmtId="0" fontId="20" fillId="0" borderId="11" xfId="0" applyFont="1" applyFill="1" applyBorder="1"/>
    <xf numFmtId="0" fontId="0" fillId="0" borderId="7" xfId="0" applyFont="1" applyFill="1" applyBorder="1"/>
    <xf numFmtId="0" fontId="0" fillId="0" borderId="0" xfId="0" applyFont="1" applyFill="1" applyBorder="1"/>
    <xf numFmtId="0" fontId="0" fillId="0" borderId="5" xfId="0" applyFont="1" applyFill="1" applyBorder="1"/>
    <xf numFmtId="0" fontId="0" fillId="0" borderId="7" xfId="0" applyFont="1" applyFill="1" applyBorder="1" applyAlignment="1">
      <alignment horizontal="left"/>
    </xf>
    <xf numFmtId="0" fontId="0" fillId="0" borderId="0" xfId="0" applyFont="1" applyFill="1" applyBorder="1" applyAlignment="1">
      <alignment horizontal="left"/>
    </xf>
    <xf numFmtId="0" fontId="0" fillId="0" borderId="5" xfId="0" applyFont="1" applyFill="1" applyBorder="1" applyAlignment="1">
      <alignment horizontal="left"/>
    </xf>
    <xf numFmtId="0" fontId="0" fillId="0" borderId="7" xfId="0" applyFont="1" applyFill="1" applyBorder="1" applyAlignment="1">
      <alignment wrapText="1"/>
    </xf>
    <xf numFmtId="0" fontId="0" fillId="0" borderId="0" xfId="0" applyFont="1" applyFill="1" applyBorder="1" applyAlignment="1">
      <alignment wrapText="1"/>
    </xf>
    <xf numFmtId="0" fontId="0" fillId="0" borderId="5" xfId="0" applyFont="1" applyFill="1" applyBorder="1" applyAlignment="1">
      <alignment wrapText="1"/>
    </xf>
    <xf numFmtId="0" fontId="0" fillId="0" borderId="7" xfId="0" applyFont="1" applyFill="1" applyBorder="1" applyAlignment="1">
      <alignment horizontal="left" vertical="center"/>
    </xf>
    <xf numFmtId="0" fontId="0" fillId="0" borderId="0" xfId="0" applyFont="1" applyFill="1" applyBorder="1" applyAlignment="1">
      <alignment horizontal="left" vertical="center"/>
    </xf>
    <xf numFmtId="0" fontId="0" fillId="0" borderId="5" xfId="0" applyFont="1" applyFill="1" applyBorder="1" applyAlignment="1">
      <alignment horizontal="left" vertical="center"/>
    </xf>
    <xf numFmtId="0" fontId="0" fillId="3" borderId="7" xfId="0" applyFont="1" applyFill="1" applyBorder="1"/>
    <xf numFmtId="0" fontId="0" fillId="3" borderId="0" xfId="0" applyFont="1" applyFill="1" applyBorder="1"/>
    <xf numFmtId="0" fontId="0" fillId="3" borderId="5" xfId="0" applyFont="1" applyFill="1" applyBorder="1"/>
    <xf numFmtId="0" fontId="2" fillId="0" borderId="0" xfId="0" applyFont="1" applyAlignment="1">
      <alignment horizontal="center"/>
    </xf>
    <xf numFmtId="0" fontId="0" fillId="0" borderId="0" xfId="0" applyAlignment="1">
      <alignment horizontal="left" vertical="center" wrapText="1"/>
    </xf>
  </cellXfs>
  <cellStyles count="9">
    <cellStyle name="Comma" xfId="2" builtinId="3"/>
    <cellStyle name="Followed Hyperlink" xfId="4" builtinId="9" hidden="1"/>
    <cellStyle name="Followed Hyperlink" xfId="5" builtinId="9" hidden="1"/>
    <cellStyle name="Followed Hyperlink" xfId="6" builtinId="9" hidden="1"/>
    <cellStyle name="Followed Hyperlink" xfId="7" builtinId="9" hidden="1"/>
    <cellStyle name="Hyperlink" xfId="3" builtinId="8"/>
    <cellStyle name="Normal" xfId="0" builtinId="0"/>
    <cellStyle name="Percent" xfId="1" builtinId="5"/>
    <cellStyle name="Title" xfId="8" builtinId="1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11275</xdr:colOff>
      <xdr:row>1</xdr:row>
      <xdr:rowOff>159982</xdr:rowOff>
    </xdr:from>
    <xdr:to>
      <xdr:col>2</xdr:col>
      <xdr:colOff>578230</xdr:colOff>
      <xdr:row>2</xdr:row>
      <xdr:rowOff>5248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581" y="222186"/>
          <a:ext cx="3063162" cy="1104899"/>
        </a:xfrm>
        <a:prstGeom prst="rect">
          <a:avLst/>
        </a:prstGeom>
      </xdr:spPr>
    </xdr:pic>
    <xdr:clientData/>
  </xdr:twoCellAnchor>
  <xdr:twoCellAnchor>
    <xdr:from>
      <xdr:col>5</xdr:col>
      <xdr:colOff>584200</xdr:colOff>
      <xdr:row>40</xdr:row>
      <xdr:rowOff>203200</xdr:rowOff>
    </xdr:from>
    <xdr:to>
      <xdr:col>5</xdr:col>
      <xdr:colOff>914400</xdr:colOff>
      <xdr:row>41</xdr:row>
      <xdr:rowOff>211667</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620933" y="9999133"/>
          <a:ext cx="330200" cy="237067"/>
        </a:xfrm>
        <a:prstGeom prst="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800" b="1">
              <a:solidFill>
                <a:srgbClr val="FF0000"/>
              </a:solidFill>
            </a:rPr>
            <a:t>13</a:t>
          </a:r>
        </a:p>
      </xdr:txBody>
    </xdr:sp>
    <xdr:clientData/>
  </xdr:twoCellAnchor>
  <xdr:twoCellAnchor>
    <xdr:from>
      <xdr:col>5</xdr:col>
      <xdr:colOff>589936</xdr:colOff>
      <xdr:row>42</xdr:row>
      <xdr:rowOff>122904</xdr:rowOff>
    </xdr:from>
    <xdr:to>
      <xdr:col>5</xdr:col>
      <xdr:colOff>922868</xdr:colOff>
      <xdr:row>43</xdr:row>
      <xdr:rowOff>118534</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6626669" y="10376037"/>
          <a:ext cx="332932" cy="224230"/>
        </a:xfrm>
        <a:prstGeom prst="rect">
          <a:avLst/>
        </a:prstGeom>
        <a:ln w="95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800" b="1">
              <a:solidFill>
                <a:srgbClr val="FF0000"/>
              </a:solidFill>
            </a:rPr>
            <a:t>14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33061</xdr:colOff>
      <xdr:row>1</xdr:row>
      <xdr:rowOff>115043</xdr:rowOff>
    </xdr:from>
    <xdr:to>
      <xdr:col>2</xdr:col>
      <xdr:colOff>374089</xdr:colOff>
      <xdr:row>1</xdr:row>
      <xdr:rowOff>931728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261" y="172193"/>
          <a:ext cx="2188878" cy="816685"/>
        </a:xfrm>
        <a:prstGeom prst="rect">
          <a:avLst/>
        </a:prstGeom>
      </xdr:spPr>
    </xdr:pic>
    <xdr:clientData/>
  </xdr:twoCellAnchor>
  <xdr:twoCellAnchor editAs="oneCell">
    <xdr:from>
      <xdr:col>4</xdr:col>
      <xdr:colOff>183594</xdr:colOff>
      <xdr:row>15</xdr:row>
      <xdr:rowOff>48197</xdr:rowOff>
    </xdr:from>
    <xdr:to>
      <xdr:col>5</xdr:col>
      <xdr:colOff>385703</xdr:colOff>
      <xdr:row>19</xdr:row>
      <xdr:rowOff>82007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435742" y="3877012"/>
          <a:ext cx="399665" cy="9745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2193112</xdr:colOff>
      <xdr:row>1</xdr:row>
      <xdr:rowOff>816685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 y="133350"/>
          <a:ext cx="2193112" cy="8166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69037</xdr:colOff>
      <xdr:row>1</xdr:row>
      <xdr:rowOff>816685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90500"/>
          <a:ext cx="2193112" cy="816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0000"/>
  </sheetPr>
  <dimension ref="B1:V62"/>
  <sheetViews>
    <sheetView showGridLines="0" zoomScale="87" zoomScaleNormal="87" zoomScaleSheetLayoutView="49" zoomScalePageLayoutView="66" workbookViewId="0">
      <selection activeCell="B4" sqref="B4:T10"/>
    </sheetView>
  </sheetViews>
  <sheetFormatPr defaultColWidth="8.7109375" defaultRowHeight="15"/>
  <cols>
    <col min="1" max="1" width="1.28515625" style="49" customWidth="1"/>
    <col min="2" max="2" width="36.5703125" style="49" customWidth="1"/>
    <col min="3" max="3" width="29.28515625" style="49" customWidth="1"/>
    <col min="4" max="4" width="19.140625" style="49" customWidth="1"/>
    <col min="5" max="5" width="4.7109375" style="49" customWidth="1"/>
    <col min="6" max="6" width="28.7109375" style="49" customWidth="1"/>
    <col min="7" max="7" width="14.28515625" style="49" customWidth="1"/>
    <col min="8" max="8" width="18.85546875" style="49" customWidth="1"/>
    <col min="9" max="13" width="8.7109375" style="49" hidden="1" customWidth="1"/>
    <col min="14" max="14" width="11.28515625" style="49" customWidth="1"/>
    <col min="15" max="15" width="5.5703125" style="49" customWidth="1"/>
    <col min="16" max="16" width="17.5703125" style="49" customWidth="1"/>
    <col min="17" max="17" width="6.28515625" style="49" customWidth="1"/>
    <col min="18" max="18" width="12.28515625" style="49" customWidth="1"/>
    <col min="19" max="19" width="11" style="49" customWidth="1"/>
    <col min="20" max="20" width="18.85546875" style="49" customWidth="1"/>
    <col min="21" max="21" width="4.5703125" style="49" customWidth="1"/>
    <col min="22" max="16384" width="8.7109375" style="49"/>
  </cols>
  <sheetData>
    <row r="1" spans="2:22" ht="5.25" customHeight="1" thickBot="1"/>
    <row r="2" spans="2:22" s="95" customFormat="1" ht="99" customHeight="1" thickBot="1">
      <c r="B2" s="302" t="s">
        <v>138</v>
      </c>
      <c r="C2" s="303"/>
      <c r="D2" s="303"/>
      <c r="E2" s="303"/>
      <c r="F2" s="303"/>
      <c r="G2" s="303"/>
      <c r="H2" s="303"/>
      <c r="I2" s="303"/>
      <c r="J2" s="303"/>
      <c r="K2" s="303"/>
      <c r="L2" s="303"/>
      <c r="M2" s="303"/>
      <c r="N2" s="303"/>
      <c r="O2" s="303"/>
      <c r="P2" s="303"/>
      <c r="Q2" s="303"/>
      <c r="R2" s="303"/>
      <c r="S2" s="303"/>
      <c r="T2" s="304"/>
      <c r="U2" s="130"/>
      <c r="V2" s="130"/>
    </row>
    <row r="3" spans="2:22" s="116" customFormat="1" ht="13.5" customHeight="1" thickTop="1">
      <c r="B3" s="218"/>
      <c r="C3" s="145"/>
      <c r="D3" s="145"/>
      <c r="E3" s="145"/>
      <c r="F3" s="145"/>
      <c r="G3" s="145"/>
      <c r="H3" s="145"/>
      <c r="I3" s="145"/>
      <c r="J3" s="145"/>
      <c r="K3" s="145"/>
      <c r="L3" s="145"/>
      <c r="M3" s="145"/>
      <c r="N3" s="145"/>
      <c r="O3" s="145"/>
      <c r="P3" s="145"/>
      <c r="Q3" s="145"/>
      <c r="R3" s="145"/>
      <c r="S3" s="145"/>
      <c r="T3" s="219"/>
      <c r="U3" s="128"/>
    </row>
    <row r="4" spans="2:22" ht="24.95" customHeight="1">
      <c r="B4" s="299" t="s">
        <v>136</v>
      </c>
      <c r="C4" s="300"/>
      <c r="D4" s="300"/>
      <c r="E4" s="300"/>
      <c r="F4" s="300"/>
      <c r="G4" s="300"/>
      <c r="H4" s="300"/>
      <c r="I4" s="300"/>
      <c r="J4" s="300"/>
      <c r="K4" s="300"/>
      <c r="L4" s="300"/>
      <c r="M4" s="300"/>
      <c r="N4" s="300"/>
      <c r="O4" s="300"/>
      <c r="P4" s="300"/>
      <c r="Q4" s="300"/>
      <c r="R4" s="300"/>
      <c r="S4" s="300"/>
      <c r="T4" s="301"/>
      <c r="U4" s="52"/>
    </row>
    <row r="5" spans="2:22" ht="24.95" customHeight="1">
      <c r="B5" s="299"/>
      <c r="C5" s="300"/>
      <c r="D5" s="300"/>
      <c r="E5" s="300"/>
      <c r="F5" s="300"/>
      <c r="G5" s="300"/>
      <c r="H5" s="300"/>
      <c r="I5" s="300"/>
      <c r="J5" s="300"/>
      <c r="K5" s="300"/>
      <c r="L5" s="300"/>
      <c r="M5" s="300"/>
      <c r="N5" s="300"/>
      <c r="O5" s="300"/>
      <c r="P5" s="300"/>
      <c r="Q5" s="300"/>
      <c r="R5" s="300"/>
      <c r="S5" s="300"/>
      <c r="T5" s="301"/>
      <c r="U5" s="52"/>
    </row>
    <row r="6" spans="2:22" ht="24.95" customHeight="1">
      <c r="B6" s="299"/>
      <c r="C6" s="300"/>
      <c r="D6" s="300"/>
      <c r="E6" s="300"/>
      <c r="F6" s="300"/>
      <c r="G6" s="300"/>
      <c r="H6" s="300"/>
      <c r="I6" s="300"/>
      <c r="J6" s="300"/>
      <c r="K6" s="300"/>
      <c r="L6" s="300"/>
      <c r="M6" s="300"/>
      <c r="N6" s="300"/>
      <c r="O6" s="300"/>
      <c r="P6" s="300"/>
      <c r="Q6" s="300"/>
      <c r="R6" s="300"/>
      <c r="S6" s="300"/>
      <c r="T6" s="301"/>
      <c r="U6" s="161"/>
    </row>
    <row r="7" spans="2:22" ht="24.95" customHeight="1">
      <c r="B7" s="299"/>
      <c r="C7" s="300"/>
      <c r="D7" s="300"/>
      <c r="E7" s="300"/>
      <c r="F7" s="300"/>
      <c r="G7" s="300"/>
      <c r="H7" s="300"/>
      <c r="I7" s="300"/>
      <c r="J7" s="300"/>
      <c r="K7" s="300"/>
      <c r="L7" s="300"/>
      <c r="M7" s="300"/>
      <c r="N7" s="300"/>
      <c r="O7" s="300"/>
      <c r="P7" s="300"/>
      <c r="Q7" s="300"/>
      <c r="R7" s="300"/>
      <c r="S7" s="300"/>
      <c r="T7" s="301"/>
      <c r="U7" s="161"/>
    </row>
    <row r="8" spans="2:22" ht="24.95" customHeight="1">
      <c r="B8" s="299"/>
      <c r="C8" s="300"/>
      <c r="D8" s="300"/>
      <c r="E8" s="300"/>
      <c r="F8" s="300"/>
      <c r="G8" s="300"/>
      <c r="H8" s="300"/>
      <c r="I8" s="300"/>
      <c r="J8" s="300"/>
      <c r="K8" s="300"/>
      <c r="L8" s="300"/>
      <c r="M8" s="300"/>
      <c r="N8" s="300"/>
      <c r="O8" s="300"/>
      <c r="P8" s="300"/>
      <c r="Q8" s="300"/>
      <c r="R8" s="300"/>
      <c r="S8" s="300"/>
      <c r="T8" s="301"/>
      <c r="U8" s="161"/>
    </row>
    <row r="9" spans="2:22" ht="24.95" customHeight="1">
      <c r="B9" s="299"/>
      <c r="C9" s="300"/>
      <c r="D9" s="300"/>
      <c r="E9" s="300"/>
      <c r="F9" s="300"/>
      <c r="G9" s="300"/>
      <c r="H9" s="300"/>
      <c r="I9" s="300"/>
      <c r="J9" s="300"/>
      <c r="K9" s="300"/>
      <c r="L9" s="300"/>
      <c r="M9" s="300"/>
      <c r="N9" s="300"/>
      <c r="O9" s="300"/>
      <c r="P9" s="300"/>
      <c r="Q9" s="300"/>
      <c r="R9" s="300"/>
      <c r="S9" s="300"/>
      <c r="T9" s="301"/>
      <c r="U9" s="161"/>
    </row>
    <row r="10" spans="2:22" ht="35.25" customHeight="1">
      <c r="B10" s="299"/>
      <c r="C10" s="300"/>
      <c r="D10" s="300"/>
      <c r="E10" s="300"/>
      <c r="F10" s="300"/>
      <c r="G10" s="300"/>
      <c r="H10" s="300"/>
      <c r="I10" s="300"/>
      <c r="J10" s="300"/>
      <c r="K10" s="300"/>
      <c r="L10" s="300"/>
      <c r="M10" s="300"/>
      <c r="N10" s="300"/>
      <c r="O10" s="300"/>
      <c r="P10" s="300"/>
      <c r="Q10" s="300"/>
      <c r="R10" s="300"/>
      <c r="S10" s="300"/>
      <c r="T10" s="301"/>
      <c r="U10" s="161"/>
    </row>
    <row r="11" spans="2:22" s="95" customFormat="1">
      <c r="B11" s="274"/>
      <c r="C11" s="275"/>
      <c r="D11" s="275"/>
      <c r="E11" s="275"/>
      <c r="F11" s="275"/>
      <c r="G11" s="275"/>
      <c r="H11" s="275"/>
      <c r="I11" s="275"/>
      <c r="J11" s="275"/>
      <c r="K11" s="275"/>
      <c r="L11" s="275"/>
      <c r="M11" s="275"/>
      <c r="N11" s="275"/>
      <c r="O11" s="275"/>
      <c r="P11" s="275"/>
      <c r="Q11" s="275"/>
      <c r="R11" s="275"/>
      <c r="S11" s="275"/>
      <c r="T11" s="276"/>
      <c r="U11" s="130"/>
    </row>
    <row r="12" spans="2:22" ht="30.6" customHeight="1">
      <c r="B12" s="306" t="s">
        <v>119</v>
      </c>
      <c r="C12" s="307"/>
      <c r="D12" s="307"/>
      <c r="E12" s="307"/>
      <c r="F12" s="307"/>
      <c r="G12" s="307"/>
      <c r="H12" s="307"/>
      <c r="I12" s="307"/>
      <c r="J12" s="307"/>
      <c r="K12" s="307"/>
      <c r="L12" s="307"/>
      <c r="M12" s="161"/>
      <c r="N12" s="161"/>
      <c r="O12" s="161"/>
      <c r="P12" s="161"/>
      <c r="Q12" s="161"/>
      <c r="R12" s="161"/>
      <c r="S12" s="161"/>
      <c r="T12" s="60"/>
      <c r="U12" s="52"/>
    </row>
    <row r="13" spans="2:22" ht="18.399999999999999" customHeight="1">
      <c r="B13" s="306" t="s">
        <v>118</v>
      </c>
      <c r="C13" s="307"/>
      <c r="D13" s="307"/>
      <c r="E13" s="307"/>
      <c r="F13" s="307"/>
      <c r="G13" s="307"/>
      <c r="H13" s="307"/>
      <c r="I13" s="307"/>
      <c r="J13" s="307"/>
      <c r="K13" s="307"/>
      <c r="L13" s="307"/>
      <c r="M13" s="161"/>
      <c r="N13" s="161"/>
      <c r="O13" s="161"/>
      <c r="P13" s="161"/>
      <c r="Q13" s="161"/>
      <c r="R13" s="161"/>
      <c r="S13" s="161"/>
      <c r="T13" s="60"/>
      <c r="U13" s="161"/>
    </row>
    <row r="14" spans="2:22" ht="18.399999999999999" customHeight="1">
      <c r="B14" s="278"/>
      <c r="C14" s="279"/>
      <c r="D14" s="279"/>
      <c r="E14" s="279"/>
      <c r="F14" s="279"/>
      <c r="G14" s="279"/>
      <c r="H14" s="279"/>
      <c r="I14" s="279"/>
      <c r="J14" s="279"/>
      <c r="K14" s="279"/>
      <c r="L14" s="279"/>
      <c r="M14" s="161"/>
      <c r="N14" s="161"/>
      <c r="O14" s="161"/>
      <c r="P14" s="161"/>
      <c r="Q14" s="161"/>
      <c r="R14" s="161"/>
      <c r="S14" s="161"/>
      <c r="T14" s="60"/>
      <c r="U14" s="161"/>
    </row>
    <row r="15" spans="2:22" ht="18.399999999999999" customHeight="1">
      <c r="B15" s="220" t="s">
        <v>44</v>
      </c>
      <c r="C15" s="161"/>
      <c r="D15" s="161"/>
      <c r="E15" s="161"/>
      <c r="F15" s="161"/>
      <c r="G15" s="161"/>
      <c r="H15" s="161"/>
      <c r="I15" s="161"/>
      <c r="J15" s="161"/>
      <c r="K15" s="161"/>
      <c r="L15" s="161"/>
      <c r="M15" s="161"/>
      <c r="N15" s="161"/>
      <c r="O15" s="161"/>
      <c r="P15" s="161"/>
      <c r="Q15" s="161"/>
      <c r="R15" s="161"/>
      <c r="S15" s="161"/>
      <c r="T15" s="60"/>
      <c r="U15" s="52"/>
    </row>
    <row r="16" spans="2:22" ht="18.399999999999999" customHeight="1">
      <c r="B16" s="221" t="s">
        <v>124</v>
      </c>
      <c r="C16" s="161"/>
      <c r="D16" s="161"/>
      <c r="E16" s="161"/>
      <c r="F16" s="161"/>
      <c r="G16" s="161"/>
      <c r="H16" s="161"/>
      <c r="I16" s="161"/>
      <c r="J16" s="161"/>
      <c r="K16" s="161"/>
      <c r="L16" s="161"/>
      <c r="M16" s="161"/>
      <c r="N16" s="161"/>
      <c r="O16" s="161"/>
      <c r="P16" s="161"/>
      <c r="Q16" s="161"/>
      <c r="R16" s="161"/>
      <c r="S16" s="161"/>
      <c r="T16" s="60"/>
      <c r="U16" s="52"/>
    </row>
    <row r="17" spans="2:21" ht="18.399999999999999" customHeight="1">
      <c r="B17" s="221"/>
      <c r="C17" s="161"/>
      <c r="D17" s="161"/>
      <c r="E17" s="161"/>
      <c r="F17" s="161"/>
      <c r="G17" s="161"/>
      <c r="H17" s="161"/>
      <c r="I17" s="161"/>
      <c r="J17" s="161"/>
      <c r="K17" s="161"/>
      <c r="L17" s="161"/>
      <c r="M17" s="161"/>
      <c r="N17" s="161"/>
      <c r="O17" s="161"/>
      <c r="P17" s="161"/>
      <c r="Q17" s="161"/>
      <c r="R17" s="161"/>
      <c r="S17" s="161"/>
      <c r="T17" s="60"/>
      <c r="U17" s="52"/>
    </row>
    <row r="18" spans="2:21" ht="18.399999999999999" customHeight="1">
      <c r="B18" s="221" t="s">
        <v>47</v>
      </c>
      <c r="C18" s="67" t="s">
        <v>48</v>
      </c>
      <c r="D18" s="161"/>
      <c r="E18" s="161"/>
      <c r="F18" s="161"/>
      <c r="G18" s="161"/>
      <c r="H18" s="161"/>
      <c r="I18" s="161"/>
      <c r="J18" s="161"/>
      <c r="K18" s="161"/>
      <c r="L18" s="161"/>
      <c r="M18" s="161"/>
      <c r="N18" s="161"/>
      <c r="O18" s="161"/>
      <c r="P18" s="161"/>
      <c r="Q18" s="161"/>
      <c r="R18" s="161"/>
      <c r="S18" s="161"/>
      <c r="T18" s="60"/>
      <c r="U18" s="52"/>
    </row>
    <row r="19" spans="2:21" ht="18.399999999999999" customHeight="1">
      <c r="B19" s="221"/>
      <c r="C19" s="67"/>
      <c r="D19" s="161"/>
      <c r="E19" s="161"/>
      <c r="F19" s="161"/>
      <c r="G19" s="161"/>
      <c r="H19" s="161"/>
      <c r="I19" s="161"/>
      <c r="J19" s="161"/>
      <c r="K19" s="161"/>
      <c r="L19" s="161"/>
      <c r="M19" s="161"/>
      <c r="N19" s="161"/>
      <c r="O19" s="161"/>
      <c r="P19" s="161"/>
      <c r="Q19" s="161"/>
      <c r="R19" s="161"/>
      <c r="S19" s="161"/>
      <c r="T19" s="60"/>
      <c r="U19" s="161"/>
    </row>
    <row r="20" spans="2:21" ht="18.399999999999999" customHeight="1">
      <c r="B20" s="308" t="s">
        <v>67</v>
      </c>
      <c r="C20" s="67" t="s">
        <v>68</v>
      </c>
      <c r="E20" s="161"/>
      <c r="F20" s="161"/>
      <c r="G20" s="161"/>
      <c r="H20" s="161"/>
      <c r="I20" s="161"/>
      <c r="J20" s="161"/>
      <c r="K20" s="161"/>
      <c r="L20" s="161"/>
      <c r="M20" s="161"/>
      <c r="N20" s="161"/>
      <c r="O20" s="161"/>
      <c r="P20" s="161"/>
      <c r="Q20" s="161"/>
      <c r="R20" s="161"/>
      <c r="S20" s="161"/>
      <c r="T20" s="60"/>
      <c r="U20" s="52"/>
    </row>
    <row r="21" spans="2:21" ht="36.75" customHeight="1">
      <c r="B21" s="308"/>
      <c r="C21" s="161"/>
      <c r="D21" s="161"/>
      <c r="E21" s="161"/>
      <c r="F21" s="161"/>
      <c r="G21" s="161"/>
      <c r="H21" s="161"/>
      <c r="I21" s="161"/>
      <c r="J21" s="161"/>
      <c r="K21" s="161"/>
      <c r="L21" s="161"/>
      <c r="M21" s="161"/>
      <c r="N21" s="161"/>
      <c r="O21" s="161"/>
      <c r="P21" s="161"/>
      <c r="Q21" s="161"/>
      <c r="R21" s="161"/>
      <c r="S21" s="161"/>
      <c r="T21" s="60"/>
      <c r="U21" s="52"/>
    </row>
    <row r="22" spans="2:21" ht="18.399999999999999" customHeight="1">
      <c r="B22" s="280"/>
      <c r="C22" s="161"/>
      <c r="D22" s="161"/>
      <c r="E22" s="161"/>
      <c r="F22" s="161"/>
      <c r="G22" s="161"/>
      <c r="H22" s="161"/>
      <c r="I22" s="161"/>
      <c r="J22" s="161"/>
      <c r="K22" s="161"/>
      <c r="L22" s="161"/>
      <c r="M22" s="161"/>
      <c r="N22" s="161"/>
      <c r="O22" s="161"/>
      <c r="P22" s="161"/>
      <c r="Q22" s="161"/>
      <c r="R22" s="161"/>
      <c r="S22" s="161"/>
      <c r="T22" s="60"/>
      <c r="U22" s="161"/>
    </row>
    <row r="23" spans="2:21" ht="24.95" customHeight="1">
      <c r="B23" s="281" t="s">
        <v>125</v>
      </c>
      <c r="C23" s="85"/>
      <c r="D23" s="85"/>
      <c r="E23" s="85"/>
      <c r="F23" s="85"/>
      <c r="G23" s="86"/>
      <c r="H23" s="87"/>
      <c r="I23" s="88"/>
      <c r="J23" s="84"/>
      <c r="K23" s="85"/>
      <c r="L23" s="89"/>
      <c r="M23" s="85"/>
      <c r="N23" s="85"/>
      <c r="O23" s="85"/>
      <c r="P23" s="85"/>
      <c r="Q23" s="85"/>
      <c r="R23" s="85"/>
      <c r="S23" s="85"/>
      <c r="T23" s="222"/>
      <c r="U23" s="52"/>
    </row>
    <row r="24" spans="2:21" ht="18" customHeight="1">
      <c r="B24" s="282" t="s">
        <v>78</v>
      </c>
      <c r="C24" s="161"/>
      <c r="D24" s="161"/>
      <c r="E24" s="161"/>
      <c r="F24" s="161"/>
      <c r="G24" s="161"/>
      <c r="H24" s="161"/>
      <c r="I24" s="161"/>
      <c r="J24" s="161"/>
      <c r="K24" s="161"/>
      <c r="L24" s="161"/>
      <c r="M24" s="161"/>
      <c r="N24" s="161"/>
      <c r="O24" s="161"/>
      <c r="P24" s="161"/>
      <c r="Q24" s="161"/>
      <c r="R24" s="161"/>
      <c r="S24" s="161"/>
      <c r="T24" s="60"/>
      <c r="U24" s="52"/>
    </row>
    <row r="25" spans="2:21" ht="18" customHeight="1">
      <c r="B25" s="283" t="s">
        <v>126</v>
      </c>
      <c r="C25" s="161"/>
      <c r="D25" s="161"/>
      <c r="E25" s="161"/>
      <c r="F25" s="161"/>
      <c r="G25" s="161"/>
      <c r="H25" s="161"/>
      <c r="I25" s="161"/>
      <c r="J25" s="161"/>
      <c r="K25" s="161"/>
      <c r="L25" s="161"/>
      <c r="M25" s="161"/>
      <c r="N25" s="161"/>
      <c r="O25" s="161"/>
      <c r="P25" s="161"/>
      <c r="Q25" s="161"/>
      <c r="R25" s="161"/>
      <c r="S25" s="161"/>
      <c r="T25" s="60"/>
      <c r="U25" s="161"/>
    </row>
    <row r="26" spans="2:21" ht="18" customHeight="1">
      <c r="B26" s="283"/>
      <c r="C26" s="161"/>
      <c r="D26" s="161"/>
      <c r="E26" s="161"/>
      <c r="F26" s="161"/>
      <c r="G26" s="161"/>
      <c r="H26" s="161"/>
      <c r="I26" s="161"/>
      <c r="J26" s="161"/>
      <c r="K26" s="161"/>
      <c r="L26" s="161"/>
      <c r="M26" s="161"/>
      <c r="N26" s="161"/>
      <c r="O26" s="161"/>
      <c r="P26" s="161"/>
      <c r="Q26" s="161"/>
      <c r="R26" s="161"/>
      <c r="S26" s="161"/>
      <c r="T26" s="60"/>
      <c r="U26" s="161"/>
    </row>
    <row r="27" spans="2:21" ht="18" customHeight="1">
      <c r="B27" s="223" t="s">
        <v>0</v>
      </c>
      <c r="C27" s="9" t="s">
        <v>27</v>
      </c>
      <c r="D27" s="29"/>
      <c r="E27" s="81">
        <v>1</v>
      </c>
      <c r="F27" s="55"/>
      <c r="G27" s="56"/>
      <c r="H27" s="161"/>
      <c r="I27" s="161"/>
      <c r="J27" s="161"/>
      <c r="K27" s="161"/>
      <c r="L27" s="161"/>
      <c r="M27" s="161"/>
      <c r="N27" s="161"/>
      <c r="O27" s="161"/>
      <c r="P27" s="161"/>
      <c r="Q27" s="161"/>
      <c r="R27" s="161"/>
      <c r="S27" s="161"/>
      <c r="T27" s="60"/>
      <c r="U27" s="52"/>
    </row>
    <row r="28" spans="2:21" ht="18" customHeight="1">
      <c r="B28" s="223" t="s">
        <v>1</v>
      </c>
      <c r="C28" s="2" t="s">
        <v>28</v>
      </c>
      <c r="D28" s="26"/>
      <c r="E28" s="81">
        <v>2</v>
      </c>
      <c r="F28" s="5"/>
      <c r="G28" s="45"/>
      <c r="H28" s="161"/>
      <c r="I28" s="161"/>
      <c r="J28" s="161"/>
      <c r="K28" s="161"/>
      <c r="L28" s="161"/>
      <c r="M28" s="161"/>
      <c r="N28" s="161"/>
      <c r="O28" s="161"/>
      <c r="P28" s="161"/>
      <c r="Q28" s="161"/>
      <c r="R28" s="161"/>
      <c r="S28" s="161"/>
      <c r="T28" s="60"/>
      <c r="U28" s="52"/>
    </row>
    <row r="29" spans="2:21" ht="18" customHeight="1">
      <c r="B29" s="223" t="s">
        <v>25</v>
      </c>
      <c r="C29" s="43" t="s">
        <v>29</v>
      </c>
      <c r="D29" s="26"/>
      <c r="E29" s="82">
        <v>3</v>
      </c>
      <c r="F29" s="5"/>
      <c r="G29" s="45"/>
      <c r="H29" s="161"/>
      <c r="I29" s="161"/>
      <c r="J29" s="161"/>
      <c r="K29" s="161"/>
      <c r="L29" s="161"/>
      <c r="M29" s="161"/>
      <c r="N29" s="161"/>
      <c r="O29" s="161"/>
      <c r="P29" s="161"/>
      <c r="Q29" s="161"/>
      <c r="R29" s="161"/>
      <c r="S29" s="161"/>
      <c r="T29" s="60"/>
      <c r="U29" s="52"/>
    </row>
    <row r="30" spans="2:21" s="17" customFormat="1" ht="18" customHeight="1">
      <c r="B30" s="224"/>
      <c r="C30" s="78"/>
      <c r="D30" s="78"/>
      <c r="E30" s="57"/>
      <c r="F30" s="215"/>
      <c r="G30" s="102"/>
      <c r="H30" s="102"/>
      <c r="I30" s="102"/>
      <c r="J30" s="102"/>
      <c r="K30" s="102"/>
      <c r="L30" s="102"/>
      <c r="M30" s="102"/>
      <c r="N30" s="102"/>
      <c r="O30" s="102"/>
      <c r="P30" s="102"/>
      <c r="Q30" s="215"/>
      <c r="R30" s="215"/>
      <c r="S30" s="215"/>
      <c r="T30" s="216"/>
      <c r="U30" s="31"/>
    </row>
    <row r="31" spans="2:21" s="17" customFormat="1" ht="18" customHeight="1">
      <c r="B31" s="225" t="s">
        <v>76</v>
      </c>
      <c r="C31" s="114"/>
      <c r="D31" s="4" t="s">
        <v>75</v>
      </c>
      <c r="E31" s="140"/>
      <c r="F31" s="102"/>
      <c r="G31" s="305"/>
      <c r="H31" s="305"/>
      <c r="I31" s="305"/>
      <c r="J31" s="305"/>
      <c r="K31" s="305"/>
      <c r="L31" s="305"/>
      <c r="M31" s="305"/>
      <c r="N31" s="305"/>
      <c r="O31" s="305"/>
      <c r="P31" s="102"/>
      <c r="Q31" s="215"/>
      <c r="R31" s="215"/>
      <c r="S31" s="215"/>
      <c r="T31" s="216"/>
      <c r="U31" s="31"/>
    </row>
    <row r="32" spans="2:21" s="17" customFormat="1" ht="18" customHeight="1">
      <c r="B32" s="226" t="s">
        <v>60</v>
      </c>
      <c r="C32" s="79"/>
      <c r="D32" s="4" t="s">
        <v>2</v>
      </c>
      <c r="E32" s="82">
        <v>4</v>
      </c>
      <c r="F32" s="215"/>
      <c r="G32" s="214"/>
      <c r="H32" s="214"/>
      <c r="I32" s="214"/>
      <c r="J32" s="214"/>
      <c r="K32" s="214"/>
      <c r="L32" s="214"/>
      <c r="M32" s="214"/>
      <c r="N32" s="214"/>
      <c r="O32" s="215"/>
      <c r="P32" s="215"/>
      <c r="Q32" s="215"/>
      <c r="R32" s="215"/>
      <c r="S32" s="215"/>
      <c r="T32" s="216"/>
      <c r="U32" s="31"/>
    </row>
    <row r="33" spans="2:22" s="17" customFormat="1" ht="18" customHeight="1">
      <c r="B33" s="225" t="s">
        <v>56</v>
      </c>
      <c r="C33" s="80"/>
      <c r="D33" s="4"/>
      <c r="E33" s="82">
        <v>5</v>
      </c>
      <c r="F33" s="215"/>
      <c r="G33" s="215"/>
      <c r="H33" s="215"/>
      <c r="I33" s="215"/>
      <c r="J33" s="215"/>
      <c r="K33" s="215"/>
      <c r="L33" s="215"/>
      <c r="M33" s="215"/>
      <c r="N33" s="215"/>
      <c r="O33" s="215"/>
      <c r="P33" s="215"/>
      <c r="Q33" s="131"/>
      <c r="R33" s="4"/>
      <c r="S33" s="215"/>
      <c r="T33" s="216"/>
      <c r="U33" s="31"/>
    </row>
    <row r="34" spans="2:22" ht="18" customHeight="1">
      <c r="B34" s="247"/>
      <c r="C34" s="53"/>
      <c r="D34" s="53"/>
      <c r="E34" s="53"/>
      <c r="F34" s="161"/>
      <c r="G34" s="161"/>
      <c r="H34" s="161"/>
      <c r="I34" s="161"/>
      <c r="J34" s="161"/>
      <c r="K34" s="161"/>
      <c r="L34" s="161"/>
      <c r="M34" s="161"/>
      <c r="N34" s="161"/>
      <c r="O34" s="161"/>
      <c r="P34" s="161"/>
      <c r="Q34" s="161"/>
      <c r="R34" s="215"/>
      <c r="S34" s="161"/>
      <c r="T34" s="60"/>
      <c r="U34" s="52"/>
    </row>
    <row r="35" spans="2:22" ht="18" customHeight="1">
      <c r="B35" s="227" t="s">
        <v>36</v>
      </c>
      <c r="C35" s="48"/>
      <c r="D35" s="45" t="s">
        <v>20</v>
      </c>
      <c r="E35" s="82">
        <v>6</v>
      </c>
      <c r="F35" s="96"/>
      <c r="G35" s="161"/>
      <c r="H35" s="161"/>
      <c r="I35" s="161"/>
      <c r="J35" s="161"/>
      <c r="K35" s="161"/>
      <c r="L35" s="161"/>
      <c r="M35" s="161"/>
      <c r="N35" s="161"/>
      <c r="O35" s="161"/>
      <c r="P35" s="161"/>
      <c r="Q35" s="90"/>
      <c r="R35" s="161"/>
      <c r="S35" s="161"/>
      <c r="T35" s="60"/>
      <c r="U35" s="52"/>
    </row>
    <row r="36" spans="2:22" ht="18" customHeight="1">
      <c r="B36" s="228" t="s">
        <v>33</v>
      </c>
      <c r="C36" s="92"/>
      <c r="D36" s="93" t="s">
        <v>59</v>
      </c>
      <c r="E36" s="82">
        <v>7</v>
      </c>
      <c r="F36" s="76"/>
      <c r="G36" s="126"/>
      <c r="H36" s="127" t="s">
        <v>71</v>
      </c>
      <c r="I36" s="214"/>
      <c r="J36" s="214"/>
      <c r="K36" s="214"/>
      <c r="L36" s="214"/>
      <c r="M36" s="214"/>
      <c r="N36" s="214"/>
      <c r="O36" s="82">
        <v>11</v>
      </c>
      <c r="P36" s="161"/>
      <c r="Q36" s="161"/>
      <c r="R36" s="161"/>
      <c r="S36" s="161"/>
      <c r="T36" s="60"/>
      <c r="U36" s="52"/>
    </row>
    <row r="37" spans="2:22" ht="18" customHeight="1">
      <c r="B37" s="228" t="s">
        <v>34</v>
      </c>
      <c r="C37" s="94"/>
      <c r="D37" s="93" t="s">
        <v>59</v>
      </c>
      <c r="E37" s="82">
        <v>8</v>
      </c>
      <c r="F37" s="76"/>
      <c r="G37" s="161"/>
      <c r="H37" s="161"/>
      <c r="I37" s="161"/>
      <c r="J37" s="161"/>
      <c r="K37" s="161"/>
      <c r="L37" s="161"/>
      <c r="M37" s="161"/>
      <c r="N37" s="161"/>
      <c r="O37" s="161"/>
      <c r="P37" s="161"/>
      <c r="Q37" s="161"/>
      <c r="R37" s="161"/>
      <c r="S37" s="161"/>
      <c r="T37" s="60"/>
      <c r="U37" s="52"/>
    </row>
    <row r="38" spans="2:22" ht="18" customHeight="1">
      <c r="B38" s="227" t="s">
        <v>35</v>
      </c>
      <c r="C38" s="40"/>
      <c r="D38" s="93" t="s">
        <v>22</v>
      </c>
      <c r="E38" s="82">
        <v>9</v>
      </c>
      <c r="F38" s="215"/>
      <c r="G38" s="45"/>
      <c r="H38" s="161"/>
      <c r="I38" s="161"/>
      <c r="J38" s="161"/>
      <c r="K38" s="161"/>
      <c r="L38" s="161"/>
      <c r="M38" s="161"/>
      <c r="N38" s="161"/>
      <c r="O38" s="161"/>
      <c r="P38" s="161"/>
      <c r="Q38" s="161"/>
      <c r="R38" s="161"/>
      <c r="S38" s="161"/>
      <c r="T38" s="60"/>
      <c r="U38" s="52"/>
    </row>
    <row r="39" spans="2:22" ht="18" customHeight="1">
      <c r="B39" s="227" t="s">
        <v>37</v>
      </c>
      <c r="C39" s="35"/>
      <c r="D39" s="93" t="s">
        <v>98</v>
      </c>
      <c r="E39" s="82">
        <v>10</v>
      </c>
      <c r="F39" s="4"/>
      <c r="G39" s="129">
        <v>0</v>
      </c>
      <c r="H39" s="93" t="s">
        <v>88</v>
      </c>
      <c r="I39" s="214"/>
      <c r="J39" s="214"/>
      <c r="K39" s="214"/>
      <c r="L39" s="214"/>
      <c r="M39" s="214"/>
      <c r="N39" s="214"/>
      <c r="O39" s="82">
        <v>12</v>
      </c>
      <c r="P39" s="161"/>
      <c r="Q39" s="161"/>
      <c r="R39" s="161"/>
      <c r="S39" s="161"/>
      <c r="T39" s="60"/>
      <c r="U39" s="52"/>
    </row>
    <row r="40" spans="2:22" ht="18" customHeight="1">
      <c r="B40" s="277"/>
      <c r="C40" s="161"/>
      <c r="D40" s="161"/>
      <c r="E40" s="161"/>
      <c r="F40" s="161"/>
      <c r="G40" s="161"/>
      <c r="H40" s="161"/>
      <c r="I40" s="161"/>
      <c r="J40" s="161"/>
      <c r="K40" s="161"/>
      <c r="L40" s="161"/>
      <c r="M40" s="161"/>
      <c r="N40" s="161"/>
      <c r="O40" s="161"/>
      <c r="P40" s="161"/>
      <c r="Q40" s="161"/>
      <c r="R40" s="161"/>
      <c r="S40" s="161"/>
      <c r="T40" s="60"/>
      <c r="U40" s="161"/>
    </row>
    <row r="41" spans="2:22" ht="18" customHeight="1">
      <c r="B41" s="59"/>
      <c r="C41" s="161"/>
      <c r="D41" s="161"/>
      <c r="E41" s="161"/>
      <c r="F41" s="161"/>
      <c r="G41" s="161"/>
      <c r="H41" s="161"/>
      <c r="I41" s="161"/>
      <c r="J41" s="161"/>
      <c r="K41" s="161"/>
      <c r="L41" s="161"/>
      <c r="M41" s="161"/>
      <c r="N41" s="161"/>
      <c r="O41" s="161"/>
      <c r="P41" s="161"/>
      <c r="Q41" s="161"/>
      <c r="R41" s="161"/>
      <c r="S41" s="161"/>
      <c r="T41" s="60"/>
      <c r="U41" s="161"/>
    </row>
    <row r="42" spans="2:22" ht="18" customHeight="1">
      <c r="B42" s="59"/>
      <c r="C42" s="217" t="str">
        <f>+IFERROR(ROUND(#REF!/G36,0),"-")</f>
        <v>-</v>
      </c>
      <c r="D42" s="214" t="s">
        <v>87</v>
      </c>
      <c r="E42" s="214"/>
      <c r="F42" s="214"/>
      <c r="G42" s="214"/>
      <c r="H42" s="214"/>
      <c r="I42" s="214"/>
      <c r="J42" s="214"/>
      <c r="K42" s="82">
        <v>14</v>
      </c>
      <c r="L42" s="161"/>
      <c r="M42" s="161"/>
      <c r="N42" s="161"/>
      <c r="O42" s="161"/>
      <c r="P42" s="161"/>
      <c r="Q42" s="161"/>
      <c r="R42" s="161"/>
      <c r="S42" s="161"/>
      <c r="T42" s="60"/>
      <c r="U42" s="161"/>
    </row>
    <row r="43" spans="2:22" ht="18" customHeight="1">
      <c r="B43" s="59"/>
      <c r="C43" s="217" t="str">
        <f>IFERROR(C32/G39,"-")</f>
        <v>-</v>
      </c>
      <c r="D43" s="214" t="s">
        <v>89</v>
      </c>
      <c r="E43" s="214"/>
      <c r="F43" s="178"/>
      <c r="G43" s="214"/>
      <c r="H43" s="214"/>
      <c r="I43" s="214"/>
      <c r="J43" s="214"/>
      <c r="K43" s="82">
        <v>12</v>
      </c>
      <c r="L43" s="161"/>
      <c r="M43" s="161"/>
      <c r="N43" s="161"/>
      <c r="O43" s="161"/>
      <c r="P43" s="161"/>
      <c r="Q43" s="161"/>
      <c r="R43" s="161"/>
      <c r="S43" s="161"/>
      <c r="T43" s="60"/>
      <c r="U43" s="161"/>
    </row>
    <row r="44" spans="2:22" ht="18" customHeight="1">
      <c r="B44" s="59"/>
      <c r="C44" s="161"/>
      <c r="D44" s="161"/>
      <c r="E44" s="161"/>
      <c r="F44" s="161"/>
      <c r="G44" s="161"/>
      <c r="H44" s="161"/>
      <c r="I44" s="161"/>
      <c r="J44" s="161"/>
      <c r="K44" s="161"/>
      <c r="L44" s="161"/>
      <c r="M44" s="161"/>
      <c r="N44" s="161"/>
      <c r="O44" s="161"/>
      <c r="P44" s="161"/>
      <c r="Q44" s="161"/>
      <c r="R44" s="161"/>
      <c r="S44" s="161"/>
      <c r="T44" s="60"/>
      <c r="U44" s="161"/>
    </row>
    <row r="45" spans="2:22" ht="15.75" thickBot="1">
      <c r="B45" s="227"/>
      <c r="C45" s="83"/>
      <c r="D45" s="4"/>
      <c r="E45" s="90"/>
      <c r="F45" s="69"/>
      <c r="G45" s="72"/>
      <c r="H45" s="70"/>
      <c r="I45" s="71"/>
      <c r="J45" s="5"/>
      <c r="K45" s="161"/>
      <c r="L45" s="90"/>
      <c r="M45" s="161"/>
      <c r="N45" s="161"/>
      <c r="O45" s="161"/>
      <c r="P45" s="161"/>
      <c r="Q45" s="161"/>
      <c r="R45" s="161"/>
      <c r="S45" s="161"/>
      <c r="T45" s="60"/>
      <c r="U45" s="52"/>
    </row>
    <row r="46" spans="2:22" ht="19.5" thickBot="1">
      <c r="B46" s="213" t="s">
        <v>30</v>
      </c>
      <c r="C46" s="132" t="s">
        <v>31</v>
      </c>
      <c r="D46" s="293" t="s">
        <v>46</v>
      </c>
      <c r="E46" s="294"/>
      <c r="F46" s="294"/>
      <c r="G46" s="294"/>
      <c r="H46" s="294"/>
      <c r="I46" s="294"/>
      <c r="J46" s="294"/>
      <c r="K46" s="294"/>
      <c r="L46" s="294"/>
      <c r="M46" s="294"/>
      <c r="N46" s="294"/>
      <c r="O46" s="294"/>
      <c r="P46" s="294"/>
      <c r="Q46" s="294"/>
      <c r="R46" s="294"/>
      <c r="S46" s="294"/>
      <c r="T46" s="295"/>
      <c r="U46" s="52"/>
    </row>
    <row r="47" spans="2:22" ht="35.25" customHeight="1">
      <c r="B47" s="141">
        <v>1</v>
      </c>
      <c r="C47" s="133" t="s">
        <v>32</v>
      </c>
      <c r="D47" s="290" t="s">
        <v>45</v>
      </c>
      <c r="E47" s="291"/>
      <c r="F47" s="291"/>
      <c r="G47" s="291"/>
      <c r="H47" s="291"/>
      <c r="I47" s="291"/>
      <c r="J47" s="291"/>
      <c r="K47" s="291"/>
      <c r="L47" s="291"/>
      <c r="M47" s="291"/>
      <c r="N47" s="291"/>
      <c r="O47" s="291"/>
      <c r="P47" s="291"/>
      <c r="Q47" s="291"/>
      <c r="R47" s="291"/>
      <c r="S47" s="291"/>
      <c r="T47" s="292"/>
      <c r="U47" s="101"/>
      <c r="V47" s="101"/>
    </row>
    <row r="48" spans="2:22" ht="35.25" customHeight="1">
      <c r="B48" s="142">
        <v>2</v>
      </c>
      <c r="C48" s="134" t="s">
        <v>1</v>
      </c>
      <c r="D48" s="309" t="s">
        <v>41</v>
      </c>
      <c r="E48" s="310"/>
      <c r="F48" s="310"/>
      <c r="G48" s="310"/>
      <c r="H48" s="310"/>
      <c r="I48" s="310"/>
      <c r="J48" s="310"/>
      <c r="K48" s="310"/>
      <c r="L48" s="310"/>
      <c r="M48" s="310"/>
      <c r="N48" s="310"/>
      <c r="O48" s="310"/>
      <c r="P48" s="310"/>
      <c r="Q48" s="310"/>
      <c r="R48" s="310"/>
      <c r="S48" s="310"/>
      <c r="T48" s="311"/>
      <c r="U48" s="52"/>
    </row>
    <row r="49" spans="2:21" ht="35.25" customHeight="1">
      <c r="B49" s="142">
        <v>3</v>
      </c>
      <c r="C49" s="134" t="s">
        <v>25</v>
      </c>
      <c r="D49" s="309" t="s">
        <v>42</v>
      </c>
      <c r="E49" s="310"/>
      <c r="F49" s="310"/>
      <c r="G49" s="310"/>
      <c r="H49" s="310"/>
      <c r="I49" s="310"/>
      <c r="J49" s="310"/>
      <c r="K49" s="310"/>
      <c r="L49" s="310"/>
      <c r="M49" s="310"/>
      <c r="N49" s="310"/>
      <c r="O49" s="310"/>
      <c r="P49" s="310"/>
      <c r="Q49" s="310"/>
      <c r="R49" s="310"/>
      <c r="S49" s="310"/>
      <c r="T49" s="311"/>
      <c r="U49" s="52"/>
    </row>
    <row r="50" spans="2:21" s="95" customFormat="1" ht="48.6" customHeight="1">
      <c r="B50" s="142">
        <v>4</v>
      </c>
      <c r="C50" s="135" t="s">
        <v>62</v>
      </c>
      <c r="D50" s="296" t="s">
        <v>142</v>
      </c>
      <c r="E50" s="297"/>
      <c r="F50" s="297"/>
      <c r="G50" s="297"/>
      <c r="H50" s="297"/>
      <c r="I50" s="297"/>
      <c r="J50" s="297"/>
      <c r="K50" s="297"/>
      <c r="L50" s="297"/>
      <c r="M50" s="297"/>
      <c r="N50" s="297"/>
      <c r="O50" s="297"/>
      <c r="P50" s="297"/>
      <c r="Q50" s="297"/>
      <c r="R50" s="297"/>
      <c r="S50" s="297"/>
      <c r="T50" s="298"/>
      <c r="U50" s="130"/>
    </row>
    <row r="51" spans="2:21" ht="35.25" customHeight="1">
      <c r="B51" s="142">
        <v>5</v>
      </c>
      <c r="C51" s="135" t="s">
        <v>61</v>
      </c>
      <c r="D51" s="296" t="s">
        <v>143</v>
      </c>
      <c r="E51" s="297"/>
      <c r="F51" s="297"/>
      <c r="G51" s="297"/>
      <c r="H51" s="297"/>
      <c r="I51" s="297"/>
      <c r="J51" s="297"/>
      <c r="K51" s="297"/>
      <c r="L51" s="297"/>
      <c r="M51" s="297"/>
      <c r="N51" s="297"/>
      <c r="O51" s="297"/>
      <c r="P51" s="297"/>
      <c r="Q51" s="297"/>
      <c r="R51" s="297"/>
      <c r="S51" s="297"/>
      <c r="T51" s="298"/>
      <c r="U51" s="52"/>
    </row>
    <row r="52" spans="2:21" ht="35.25" customHeight="1">
      <c r="B52" s="142">
        <v>6</v>
      </c>
      <c r="C52" s="134" t="s">
        <v>36</v>
      </c>
      <c r="D52" s="309" t="s">
        <v>84</v>
      </c>
      <c r="E52" s="310"/>
      <c r="F52" s="310"/>
      <c r="G52" s="310"/>
      <c r="H52" s="310"/>
      <c r="I52" s="310"/>
      <c r="J52" s="310"/>
      <c r="K52" s="310"/>
      <c r="L52" s="310"/>
      <c r="M52" s="310"/>
      <c r="N52" s="310"/>
      <c r="O52" s="310"/>
      <c r="P52" s="310"/>
      <c r="Q52" s="310"/>
      <c r="R52" s="310"/>
      <c r="S52" s="310"/>
      <c r="T52" s="311"/>
      <c r="U52" s="52"/>
    </row>
    <row r="53" spans="2:21" s="95" customFormat="1" ht="47.45" customHeight="1">
      <c r="B53" s="143">
        <v>7</v>
      </c>
      <c r="C53" s="135" t="s">
        <v>33</v>
      </c>
      <c r="D53" s="318" t="s">
        <v>128</v>
      </c>
      <c r="E53" s="319"/>
      <c r="F53" s="319"/>
      <c r="G53" s="319"/>
      <c r="H53" s="319"/>
      <c r="I53" s="319"/>
      <c r="J53" s="319"/>
      <c r="K53" s="319"/>
      <c r="L53" s="319"/>
      <c r="M53" s="319"/>
      <c r="N53" s="319"/>
      <c r="O53" s="319"/>
      <c r="P53" s="319"/>
      <c r="Q53" s="319"/>
      <c r="R53" s="319"/>
      <c r="S53" s="319"/>
      <c r="T53" s="320"/>
      <c r="U53" s="130"/>
    </row>
    <row r="54" spans="2:21" s="95" customFormat="1" ht="51" customHeight="1">
      <c r="B54" s="143">
        <v>8</v>
      </c>
      <c r="C54" s="135" t="s">
        <v>34</v>
      </c>
      <c r="D54" s="318" t="s">
        <v>129</v>
      </c>
      <c r="E54" s="319"/>
      <c r="F54" s="319"/>
      <c r="G54" s="319"/>
      <c r="H54" s="319"/>
      <c r="I54" s="319"/>
      <c r="J54" s="319"/>
      <c r="K54" s="319"/>
      <c r="L54" s="319"/>
      <c r="M54" s="319"/>
      <c r="N54" s="319"/>
      <c r="O54" s="319"/>
      <c r="P54" s="319"/>
      <c r="Q54" s="319"/>
      <c r="R54" s="319"/>
      <c r="S54" s="319"/>
      <c r="T54" s="320"/>
      <c r="U54" s="130"/>
    </row>
    <row r="55" spans="2:21" s="95" customFormat="1" ht="35.25" customHeight="1">
      <c r="B55" s="143">
        <v>9</v>
      </c>
      <c r="C55" s="135" t="s">
        <v>35</v>
      </c>
      <c r="D55" s="318" t="s">
        <v>127</v>
      </c>
      <c r="E55" s="319"/>
      <c r="F55" s="319"/>
      <c r="G55" s="319"/>
      <c r="H55" s="319"/>
      <c r="I55" s="319"/>
      <c r="J55" s="319"/>
      <c r="K55" s="319"/>
      <c r="L55" s="319"/>
      <c r="M55" s="319"/>
      <c r="N55" s="319"/>
      <c r="O55" s="319"/>
      <c r="P55" s="319"/>
      <c r="Q55" s="319"/>
      <c r="R55" s="319"/>
      <c r="S55" s="319"/>
      <c r="T55" s="320"/>
      <c r="U55" s="130"/>
    </row>
    <row r="56" spans="2:21" s="95" customFormat="1" ht="35.25" customHeight="1">
      <c r="B56" s="143">
        <v>10</v>
      </c>
      <c r="C56" s="135" t="s">
        <v>37</v>
      </c>
      <c r="D56" s="321" t="s">
        <v>91</v>
      </c>
      <c r="E56" s="322"/>
      <c r="F56" s="322"/>
      <c r="G56" s="322"/>
      <c r="H56" s="322"/>
      <c r="I56" s="322"/>
      <c r="J56" s="322"/>
      <c r="K56" s="322"/>
      <c r="L56" s="322"/>
      <c r="M56" s="322"/>
      <c r="N56" s="322"/>
      <c r="O56" s="322"/>
      <c r="P56" s="322"/>
      <c r="Q56" s="322"/>
      <c r="R56" s="322"/>
      <c r="S56" s="322"/>
      <c r="T56" s="323"/>
      <c r="U56" s="130"/>
    </row>
    <row r="57" spans="2:21" s="95" customFormat="1" ht="35.25" customHeight="1">
      <c r="B57" s="143">
        <v>11</v>
      </c>
      <c r="C57" s="135" t="s">
        <v>70</v>
      </c>
      <c r="D57" s="318" t="s">
        <v>130</v>
      </c>
      <c r="E57" s="319"/>
      <c r="F57" s="319"/>
      <c r="G57" s="319"/>
      <c r="H57" s="319"/>
      <c r="I57" s="319"/>
      <c r="J57" s="319"/>
      <c r="K57" s="319"/>
      <c r="L57" s="319"/>
      <c r="M57" s="319"/>
      <c r="N57" s="319"/>
      <c r="O57" s="319"/>
      <c r="P57" s="319"/>
      <c r="Q57" s="319"/>
      <c r="R57" s="319"/>
      <c r="S57" s="319"/>
      <c r="T57" s="320"/>
      <c r="U57" s="130"/>
    </row>
    <row r="58" spans="2:21" s="95" customFormat="1" ht="49.15" customHeight="1">
      <c r="B58" s="143">
        <v>12</v>
      </c>
      <c r="C58" s="135" t="s">
        <v>90</v>
      </c>
      <c r="D58" s="315" t="s">
        <v>120</v>
      </c>
      <c r="E58" s="316"/>
      <c r="F58" s="316"/>
      <c r="G58" s="316"/>
      <c r="H58" s="316"/>
      <c r="I58" s="316"/>
      <c r="J58" s="316"/>
      <c r="K58" s="316"/>
      <c r="L58" s="316"/>
      <c r="M58" s="316"/>
      <c r="N58" s="316"/>
      <c r="O58" s="316"/>
      <c r="P58" s="316"/>
      <c r="Q58" s="316"/>
      <c r="R58" s="316"/>
      <c r="S58" s="316"/>
      <c r="T58" s="317"/>
      <c r="U58" s="130"/>
    </row>
    <row r="59" spans="2:21" s="95" customFormat="1" ht="48.6" customHeight="1">
      <c r="B59" s="143">
        <v>13</v>
      </c>
      <c r="C59" s="135" t="s">
        <v>69</v>
      </c>
      <c r="D59" s="315" t="s">
        <v>131</v>
      </c>
      <c r="E59" s="316"/>
      <c r="F59" s="316"/>
      <c r="G59" s="316"/>
      <c r="H59" s="316"/>
      <c r="I59" s="316"/>
      <c r="J59" s="316"/>
      <c r="K59" s="316"/>
      <c r="L59" s="316"/>
      <c r="M59" s="316"/>
      <c r="N59" s="316"/>
      <c r="O59" s="316"/>
      <c r="P59" s="316"/>
      <c r="Q59" s="316"/>
      <c r="R59" s="316"/>
      <c r="S59" s="316"/>
      <c r="T59" s="317"/>
      <c r="U59" s="130"/>
    </row>
    <row r="60" spans="2:21" s="95" customFormat="1" ht="53.45" customHeight="1" thickBot="1">
      <c r="B60" s="144">
        <v>14</v>
      </c>
      <c r="C60" s="136" t="s">
        <v>100</v>
      </c>
      <c r="D60" s="312" t="s">
        <v>132</v>
      </c>
      <c r="E60" s="313"/>
      <c r="F60" s="313"/>
      <c r="G60" s="313"/>
      <c r="H60" s="313"/>
      <c r="I60" s="313"/>
      <c r="J60" s="313"/>
      <c r="K60" s="313"/>
      <c r="L60" s="313"/>
      <c r="M60" s="313"/>
      <c r="N60" s="313"/>
      <c r="O60" s="313"/>
      <c r="P60" s="313"/>
      <c r="Q60" s="313"/>
      <c r="R60" s="313"/>
      <c r="S60" s="313"/>
      <c r="T60" s="314"/>
      <c r="U60" s="130"/>
    </row>
    <row r="61" spans="2:21" s="95" customFormat="1" ht="21.75" customHeight="1">
      <c r="B61" s="137"/>
      <c r="C61" s="138"/>
      <c r="D61" s="139"/>
      <c r="E61" s="139"/>
      <c r="F61" s="139"/>
      <c r="G61" s="139"/>
      <c r="H61" s="139"/>
      <c r="I61" s="139"/>
      <c r="J61" s="139"/>
      <c r="K61" s="139"/>
      <c r="L61" s="139"/>
      <c r="M61" s="139"/>
      <c r="N61" s="139"/>
      <c r="O61" s="139"/>
      <c r="P61" s="139"/>
      <c r="Q61" s="139"/>
      <c r="R61" s="139"/>
      <c r="S61" s="139"/>
      <c r="T61" s="139"/>
      <c r="U61" s="130"/>
    </row>
    <row r="62" spans="2:21" s="95" customFormat="1" ht="17.25" customHeight="1">
      <c r="B62" s="137"/>
      <c r="C62" s="138"/>
      <c r="D62" s="139"/>
      <c r="E62" s="139"/>
      <c r="F62" s="139"/>
      <c r="G62" s="139"/>
      <c r="H62" s="139"/>
      <c r="I62" s="139"/>
      <c r="J62" s="139"/>
      <c r="K62" s="139"/>
      <c r="L62" s="139"/>
      <c r="M62" s="139"/>
      <c r="N62" s="139"/>
      <c r="O62" s="139"/>
      <c r="P62" s="139"/>
      <c r="Q62" s="139"/>
      <c r="R62" s="139"/>
      <c r="S62" s="139"/>
      <c r="T62" s="139"/>
    </row>
  </sheetData>
  <mergeCells count="21">
    <mergeCell ref="D52:T52"/>
    <mergeCell ref="D51:T51"/>
    <mergeCell ref="D49:T49"/>
    <mergeCell ref="D48:T48"/>
    <mergeCell ref="D60:T60"/>
    <mergeCell ref="D58:T58"/>
    <mergeCell ref="D59:T59"/>
    <mergeCell ref="D57:T57"/>
    <mergeCell ref="D53:T53"/>
    <mergeCell ref="D56:T56"/>
    <mergeCell ref="D55:T55"/>
    <mergeCell ref="D54:T54"/>
    <mergeCell ref="D47:T47"/>
    <mergeCell ref="D46:T46"/>
    <mergeCell ref="D50:T50"/>
    <mergeCell ref="B4:T10"/>
    <mergeCell ref="B2:T2"/>
    <mergeCell ref="G31:O31"/>
    <mergeCell ref="B12:L12"/>
    <mergeCell ref="B13:L13"/>
    <mergeCell ref="B20:B21"/>
  </mergeCells>
  <dataValidations count="2">
    <dataValidation type="list" allowBlank="1" showInputMessage="1" showErrorMessage="1" sqref="D36:D38" xr:uid="{00000000-0002-0000-0000-000000000000}">
      <formula1>"Hour(s) per TA, Hour(s) per course"</formula1>
    </dataValidation>
    <dataValidation type="list" allowBlank="1" showInputMessage="1" showErrorMessage="1" sqref="D39" xr:uid="{00000000-0002-0000-0000-000001000000}">
      <formula1>"Hour(s) per course, Hour(s) per Invigilator"</formula1>
    </dataValidation>
  </dataValidations>
  <hyperlinks>
    <hyperlink ref="C18" location="'Appendix A'!A1" display="Appendix A" xr:uid="{00000000-0004-0000-0000-000000000000}"/>
    <hyperlink ref="C20" location="'Appendix B'!A1" display="Appendix A" xr:uid="{00000000-0004-0000-0000-000001000000}"/>
  </hyperlinks>
  <printOptions horizontalCentered="1"/>
  <pageMargins left="0.25" right="0" top="0.75" bottom="0.75" header="0.3" footer="0.3"/>
  <pageSetup paperSize="17" scale="65" fitToWidth="0" orientation="landscape" cellComments="asDisplayed" r:id="rId1"/>
  <headerFooter scaleWithDoc="0">
    <oddFooter>&amp;R &amp;P/ &amp;N</oddFooter>
  </headerFooter>
  <rowBreaks count="1" manualBreakCount="1">
    <brk id="44" min="1" max="26" man="1"/>
  </rowBreaks>
  <ignoredErrors>
    <ignoredError sqref="C42:C4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S53"/>
  <sheetViews>
    <sheetView showGridLines="0" zoomScaleNormal="100" zoomScaleSheetLayoutView="63" zoomScalePageLayoutView="61" workbookViewId="0">
      <selection activeCell="C35" sqref="C35"/>
    </sheetView>
  </sheetViews>
  <sheetFormatPr defaultColWidth="8.7109375" defaultRowHeight="15" outlineLevelRow="1"/>
  <cols>
    <col min="1" max="1" width="1.140625" customWidth="1"/>
    <col min="2" max="2" width="27.7109375" customWidth="1"/>
    <col min="3" max="3" width="13.5703125" customWidth="1"/>
    <col min="4" max="4" width="19.7109375" customWidth="1"/>
    <col min="5" max="5" width="2.85546875" customWidth="1"/>
    <col min="6" max="6" width="13.42578125" customWidth="1"/>
    <col min="7" max="7" width="14.42578125" customWidth="1"/>
    <col min="8" max="8" width="14" style="46" customWidth="1"/>
    <col min="9" max="9" width="12.28515625" style="46" customWidth="1"/>
    <col min="10" max="10" width="5.28515625" style="46" customWidth="1"/>
    <col min="11" max="11" width="11.7109375" style="46" customWidth="1"/>
    <col min="12" max="12" width="25.42578125" style="46" customWidth="1"/>
    <col min="13" max="13" width="12.7109375" style="46" customWidth="1"/>
    <col min="14" max="14" width="17.7109375" customWidth="1"/>
    <col min="15" max="15" width="4.28515625" customWidth="1"/>
    <col min="16" max="16" width="12.7109375" customWidth="1"/>
    <col min="17" max="17" width="9" customWidth="1"/>
    <col min="18" max="18" width="4.7109375" customWidth="1"/>
    <col min="19" max="19" width="6.28515625" customWidth="1"/>
    <col min="20" max="20" width="9.28515625" customWidth="1"/>
    <col min="21" max="21" width="1.7109375" customWidth="1"/>
    <col min="25" max="33" width="8.7109375" style="17"/>
  </cols>
  <sheetData>
    <row r="1" spans="2:43" ht="4.5" customHeight="1" thickBot="1">
      <c r="B1" s="327"/>
      <c r="C1" s="327"/>
      <c r="D1" s="327"/>
      <c r="E1" s="327"/>
      <c r="F1" s="327"/>
      <c r="G1" s="327"/>
      <c r="H1" s="327"/>
      <c r="I1" s="327"/>
      <c r="J1" s="327"/>
      <c r="K1" s="327"/>
      <c r="L1" s="327"/>
      <c r="M1" s="327"/>
      <c r="N1" s="327"/>
      <c r="O1" s="37"/>
      <c r="P1" s="37"/>
      <c r="Q1" s="37"/>
      <c r="R1" s="37"/>
      <c r="S1" s="37"/>
      <c r="T1" s="37"/>
      <c r="U1" s="37"/>
      <c r="V1" s="8"/>
      <c r="W1" s="8"/>
    </row>
    <row r="2" spans="2:43" s="116" customFormat="1" ht="87" customHeight="1" thickBot="1">
      <c r="B2" s="324" t="s">
        <v>138</v>
      </c>
      <c r="C2" s="325"/>
      <c r="D2" s="325"/>
      <c r="E2" s="325"/>
      <c r="F2" s="325"/>
      <c r="G2" s="325"/>
      <c r="H2" s="325"/>
      <c r="I2" s="325"/>
      <c r="J2" s="325"/>
      <c r="K2" s="325"/>
      <c r="L2" s="326"/>
      <c r="M2" s="185"/>
      <c r="N2" s="185"/>
      <c r="O2" s="117"/>
      <c r="P2" s="117"/>
      <c r="Q2" s="117"/>
      <c r="R2" s="117"/>
      <c r="S2" s="117"/>
      <c r="T2" s="117"/>
      <c r="U2" s="117"/>
      <c r="V2" s="118"/>
      <c r="W2" s="118"/>
    </row>
    <row r="3" spans="2:43" ht="15.75" thickTop="1">
      <c r="B3" s="263"/>
      <c r="C3" s="146"/>
      <c r="D3" s="146"/>
      <c r="E3" s="146"/>
      <c r="F3" s="146"/>
      <c r="G3" s="146"/>
      <c r="H3" s="147"/>
      <c r="I3" s="148"/>
      <c r="J3" s="148"/>
      <c r="K3" s="148"/>
      <c r="L3" s="264"/>
      <c r="M3" s="45"/>
      <c r="N3" s="103"/>
      <c r="O3" s="1"/>
      <c r="P3" s="1"/>
      <c r="Q3" s="1"/>
      <c r="R3" s="1"/>
      <c r="S3" s="1"/>
      <c r="T3" s="1"/>
      <c r="U3" s="1"/>
      <c r="V3" s="1"/>
      <c r="W3" s="1"/>
    </row>
    <row r="4" spans="2:43">
      <c r="B4" s="242" t="s">
        <v>83</v>
      </c>
      <c r="C4" s="78"/>
      <c r="D4" s="78"/>
      <c r="E4" s="78"/>
      <c r="F4" s="78"/>
      <c r="G4" s="109"/>
      <c r="H4" s="45"/>
      <c r="I4" s="45"/>
      <c r="J4" s="45"/>
      <c r="K4" s="45"/>
      <c r="L4" s="243"/>
      <c r="M4" s="45"/>
      <c r="N4" s="103"/>
      <c r="O4" s="1"/>
      <c r="P4" s="1"/>
      <c r="Q4" s="1"/>
      <c r="R4" s="1"/>
      <c r="S4" s="1"/>
      <c r="T4" s="1"/>
      <c r="U4" s="1"/>
      <c r="V4" s="1"/>
      <c r="W4" s="1"/>
    </row>
    <row r="5" spans="2:43">
      <c r="B5" s="244"/>
      <c r="C5" s="55"/>
      <c r="D5" s="55"/>
      <c r="E5" s="55"/>
      <c r="F5" s="55"/>
      <c r="G5" s="55"/>
      <c r="H5" s="56"/>
      <c r="I5" s="45"/>
      <c r="J5" s="45"/>
      <c r="K5" s="45"/>
      <c r="L5" s="243"/>
      <c r="M5" s="45"/>
      <c r="N5" s="103"/>
      <c r="O5" s="1"/>
      <c r="P5" s="1"/>
      <c r="Q5" s="1"/>
      <c r="R5" s="1"/>
      <c r="S5" s="1"/>
      <c r="T5" s="1"/>
      <c r="U5" s="1"/>
      <c r="V5" s="1"/>
      <c r="W5" s="1"/>
    </row>
    <row r="6" spans="2:43">
      <c r="B6" s="223" t="s">
        <v>0</v>
      </c>
      <c r="C6" s="338"/>
      <c r="D6" s="338"/>
      <c r="E6" s="29"/>
      <c r="F6" s="29"/>
      <c r="G6" s="55"/>
      <c r="H6" s="272"/>
      <c r="I6" s="168"/>
      <c r="J6" s="29" t="s">
        <v>81</v>
      </c>
      <c r="K6" s="272"/>
      <c r="L6" s="273"/>
      <c r="O6" s="1"/>
      <c r="P6" s="1"/>
      <c r="Q6" s="1"/>
      <c r="R6" s="1"/>
      <c r="S6" s="1"/>
      <c r="T6" s="1"/>
      <c r="U6" s="1"/>
      <c r="V6" s="1"/>
      <c r="W6" s="1"/>
    </row>
    <row r="7" spans="2:43">
      <c r="B7" s="223" t="s">
        <v>1</v>
      </c>
      <c r="C7" s="339"/>
      <c r="D7" s="339"/>
      <c r="E7" s="26"/>
      <c r="F7" s="26"/>
      <c r="G7" s="103"/>
      <c r="H7" s="272"/>
      <c r="I7" s="167"/>
      <c r="J7" s="29" t="s">
        <v>82</v>
      </c>
      <c r="K7" s="272"/>
      <c r="L7" s="273"/>
      <c r="O7" s="1"/>
      <c r="P7" s="1"/>
      <c r="Q7" s="1"/>
      <c r="R7" s="1"/>
      <c r="S7" s="1"/>
      <c r="T7" s="1"/>
      <c r="U7" s="1"/>
      <c r="V7" s="1"/>
      <c r="W7" s="1"/>
    </row>
    <row r="8" spans="2:43">
      <c r="B8" s="223" t="s">
        <v>25</v>
      </c>
      <c r="C8" s="339"/>
      <c r="D8" s="339"/>
      <c r="E8" s="26"/>
      <c r="F8" s="26"/>
      <c r="G8" s="108"/>
      <c r="H8" s="45"/>
      <c r="I8" s="272"/>
      <c r="J8" s="272"/>
      <c r="K8" s="45"/>
      <c r="L8" s="243"/>
      <c r="M8" s="45"/>
      <c r="N8" s="103"/>
      <c r="O8" s="1"/>
      <c r="P8" s="1"/>
      <c r="Q8" s="1"/>
      <c r="R8" s="1"/>
      <c r="S8" s="1"/>
      <c r="T8" s="1"/>
      <c r="U8" s="1"/>
      <c r="V8" s="1"/>
      <c r="W8" s="1"/>
    </row>
    <row r="9" spans="2:43">
      <c r="B9" s="223"/>
      <c r="C9" s="26"/>
      <c r="D9" s="26"/>
      <c r="E9" s="26"/>
      <c r="F9" s="26"/>
      <c r="G9" s="108"/>
      <c r="H9" s="45"/>
      <c r="I9" s="45"/>
      <c r="J9" s="45"/>
      <c r="K9" s="45"/>
      <c r="L9" s="243"/>
      <c r="M9" s="45"/>
      <c r="N9" s="103"/>
      <c r="O9" s="1"/>
      <c r="P9" s="1"/>
      <c r="Q9" s="1"/>
      <c r="R9" s="1"/>
      <c r="S9" s="1"/>
      <c r="T9" s="1"/>
      <c r="U9" s="1"/>
      <c r="V9" s="1"/>
      <c r="W9" s="1"/>
    </row>
    <row r="10" spans="2:43" ht="18.600000000000001" customHeight="1">
      <c r="B10" s="223"/>
      <c r="C10" s="91"/>
      <c r="D10" s="91"/>
      <c r="E10" s="103" t="s">
        <v>135</v>
      </c>
      <c r="F10" s="103"/>
      <c r="G10" s="58"/>
      <c r="H10" s="45"/>
      <c r="I10" s="45"/>
      <c r="J10" s="45"/>
      <c r="K10" s="45"/>
      <c r="L10" s="243"/>
      <c r="M10" s="45"/>
      <c r="N10" s="103"/>
      <c r="O10" s="1"/>
      <c r="P10" s="1"/>
      <c r="Q10" s="1"/>
      <c r="R10" s="1"/>
      <c r="S10" s="1"/>
      <c r="T10" s="1"/>
      <c r="U10" s="1"/>
      <c r="V10" s="1"/>
      <c r="W10" s="1"/>
    </row>
    <row r="11" spans="2:43" s="115" customFormat="1" ht="18.600000000000001" customHeight="1" outlineLevel="1">
      <c r="B11" s="226" t="s">
        <v>60</v>
      </c>
      <c r="C11" s="169"/>
      <c r="D11" s="245" t="s">
        <v>2</v>
      </c>
      <c r="E11" s="166" t="s">
        <v>137</v>
      </c>
      <c r="F11" s="245"/>
      <c r="G11" s="155"/>
      <c r="H11" s="156"/>
      <c r="I11" s="152"/>
      <c r="J11" s="93"/>
      <c r="K11" s="93"/>
      <c r="L11" s="246"/>
      <c r="M11" s="93"/>
      <c r="N11" s="93"/>
      <c r="O11" s="119"/>
      <c r="P11" s="120"/>
      <c r="Q11" s="121"/>
      <c r="R11" s="119"/>
      <c r="S11" s="119"/>
      <c r="T11" s="119"/>
      <c r="Y11" s="116"/>
      <c r="Z11" s="116"/>
      <c r="AA11" s="116"/>
      <c r="AB11" s="116"/>
      <c r="AC11" s="116"/>
      <c r="AD11" s="116"/>
      <c r="AE11" s="116"/>
      <c r="AF11" s="116"/>
      <c r="AG11" s="116"/>
    </row>
    <row r="12" spans="2:43" s="116" customFormat="1" ht="18.600000000000001" customHeight="1" outlineLevel="1">
      <c r="B12" s="226" t="s">
        <v>56</v>
      </c>
      <c r="C12" s="170"/>
      <c r="D12" s="269"/>
      <c r="E12" s="166" t="s">
        <v>79</v>
      </c>
      <c r="F12" s="269"/>
      <c r="G12" s="156"/>
      <c r="H12" s="156"/>
      <c r="I12" s="93"/>
      <c r="J12" s="93"/>
      <c r="K12" s="93"/>
      <c r="L12" s="246"/>
      <c r="M12" s="93"/>
      <c r="N12" s="93"/>
      <c r="O12" s="122"/>
      <c r="P12" s="122"/>
      <c r="Q12" s="123"/>
      <c r="R12" s="122"/>
      <c r="S12" s="122"/>
      <c r="T12" s="122"/>
    </row>
    <row r="13" spans="2:43" ht="18.600000000000001" customHeight="1">
      <c r="B13" s="247"/>
      <c r="C13" s="104"/>
      <c r="D13" s="104"/>
      <c r="E13" s="104"/>
      <c r="F13" s="104"/>
      <c r="G13" s="104"/>
      <c r="H13" s="54"/>
      <c r="I13" s="54"/>
      <c r="J13" s="54"/>
      <c r="K13" s="45"/>
      <c r="L13" s="243"/>
      <c r="M13" s="54"/>
      <c r="N13" s="104"/>
      <c r="O13" s="1"/>
      <c r="P13" s="1"/>
      <c r="Q13" s="41"/>
      <c r="R13" s="42"/>
      <c r="S13" s="1"/>
      <c r="T13" s="1"/>
      <c r="U13" s="1"/>
      <c r="V13" s="1"/>
      <c r="W13" s="1"/>
    </row>
    <row r="14" spans="2:43" ht="18.600000000000001" customHeight="1">
      <c r="B14" s="248"/>
      <c r="C14" s="105"/>
      <c r="D14" s="105"/>
      <c r="E14" s="105"/>
      <c r="F14" s="105"/>
      <c r="G14" s="105"/>
      <c r="H14" s="54"/>
      <c r="I14" s="54"/>
      <c r="J14" s="54"/>
      <c r="K14" s="267"/>
      <c r="L14" s="249"/>
      <c r="M14" s="229"/>
      <c r="N14" s="229"/>
      <c r="O14" s="1"/>
      <c r="P14" s="1"/>
      <c r="Q14" s="41"/>
      <c r="R14" s="42"/>
      <c r="S14" s="1"/>
      <c r="T14" s="1"/>
      <c r="U14" s="1"/>
      <c r="V14" s="1"/>
      <c r="W14" s="1"/>
    </row>
    <row r="15" spans="2:43" s="17" customFormat="1" ht="18.600000000000001" customHeight="1">
      <c r="B15" s="250" t="s">
        <v>36</v>
      </c>
      <c r="C15" s="171"/>
      <c r="D15" s="45" t="s">
        <v>20</v>
      </c>
      <c r="E15" s="106"/>
      <c r="F15" s="106"/>
      <c r="G15" s="272"/>
      <c r="H15" s="36"/>
      <c r="I15" s="45"/>
      <c r="J15" s="45"/>
      <c r="K15" s="267"/>
      <c r="L15" s="249"/>
      <c r="M15" s="229"/>
      <c r="N15" s="229"/>
      <c r="O15" s="20"/>
      <c r="P15" s="21"/>
      <c r="Q15" s="31"/>
      <c r="R15" s="27"/>
      <c r="S15" s="4"/>
      <c r="T15" s="32"/>
      <c r="U15" s="33"/>
      <c r="V15" s="34"/>
      <c r="W15" s="34"/>
      <c r="X15" s="34"/>
      <c r="Y15" s="34"/>
      <c r="Z15" s="34"/>
      <c r="AA15" s="34"/>
      <c r="AB15" s="34"/>
      <c r="AC15" s="31"/>
      <c r="AD15" s="31"/>
      <c r="AE15" s="31"/>
      <c r="AF15" s="31"/>
      <c r="AG15" s="31"/>
      <c r="AH15" s="31"/>
      <c r="AI15" s="31"/>
      <c r="AJ15" s="31"/>
      <c r="AK15" s="31"/>
      <c r="AL15" s="31"/>
      <c r="AM15" s="31"/>
      <c r="AN15" s="31"/>
      <c r="AO15" s="31"/>
      <c r="AP15" s="31"/>
      <c r="AQ15" s="31"/>
    </row>
    <row r="16" spans="2:43" ht="18.600000000000001" customHeight="1">
      <c r="B16" s="250" t="s">
        <v>33</v>
      </c>
      <c r="C16" s="173"/>
      <c r="D16" s="93" t="s">
        <v>59</v>
      </c>
      <c r="E16" s="159"/>
      <c r="F16" s="125"/>
      <c r="G16" s="105"/>
      <c r="H16" s="272"/>
      <c r="I16" s="174"/>
      <c r="J16" s="127" t="s">
        <v>105</v>
      </c>
      <c r="K16" s="269"/>
      <c r="L16" s="273"/>
      <c r="N16" s="93"/>
      <c r="P16" s="4"/>
      <c r="Q16" s="4"/>
      <c r="R16" s="4"/>
      <c r="S16" s="4"/>
      <c r="T16" s="3"/>
      <c r="U16" s="28"/>
      <c r="V16" s="7"/>
      <c r="W16" s="5"/>
      <c r="X16" s="32"/>
      <c r="Y16" s="33"/>
      <c r="Z16" s="34"/>
      <c r="AA16" s="34"/>
      <c r="AB16" s="34"/>
      <c r="AC16" s="34"/>
      <c r="AD16" s="34"/>
      <c r="AE16" s="34"/>
      <c r="AF16" s="34"/>
      <c r="AG16" s="28"/>
      <c r="AH16" s="28"/>
      <c r="AI16" s="28"/>
      <c r="AJ16" s="28"/>
      <c r="AK16" s="28"/>
      <c r="AL16" s="28"/>
      <c r="AM16" s="28"/>
      <c r="AN16" s="28"/>
      <c r="AO16" s="28"/>
      <c r="AP16" s="28"/>
    </row>
    <row r="17" spans="2:45" ht="18.600000000000001" customHeight="1">
      <c r="B17" s="250" t="s">
        <v>34</v>
      </c>
      <c r="C17" s="173"/>
      <c r="D17" s="93" t="s">
        <v>59</v>
      </c>
      <c r="E17" s="159"/>
      <c r="F17" s="125"/>
      <c r="G17" s="272"/>
      <c r="H17" s="272"/>
      <c r="I17" s="272"/>
      <c r="J17" s="272"/>
      <c r="K17" s="272"/>
      <c r="L17" s="273"/>
      <c r="N17" s="234"/>
      <c r="Q17" s="4"/>
      <c r="R17" s="4"/>
      <c r="S17" s="4"/>
      <c r="T17" s="4"/>
      <c r="U17" s="3"/>
      <c r="V17" s="28"/>
      <c r="W17" s="7"/>
      <c r="X17" s="5"/>
      <c r="Y17" s="32"/>
      <c r="Z17" s="33"/>
      <c r="AA17" s="34"/>
      <c r="AB17" s="34"/>
      <c r="AC17" s="34"/>
      <c r="AD17" s="34"/>
      <c r="AE17" s="34"/>
      <c r="AF17" s="34"/>
      <c r="AG17" s="34"/>
      <c r="AH17" s="28"/>
      <c r="AI17" s="28"/>
      <c r="AJ17" s="28"/>
      <c r="AK17" s="28"/>
      <c r="AL17" s="28"/>
      <c r="AM17" s="28"/>
      <c r="AN17" s="28"/>
      <c r="AO17" s="28"/>
      <c r="AP17" s="28"/>
      <c r="AQ17" s="28"/>
    </row>
    <row r="18" spans="2:45" s="17" customFormat="1" ht="18.600000000000001" customHeight="1">
      <c r="B18" s="250" t="s">
        <v>35</v>
      </c>
      <c r="C18" s="173"/>
      <c r="D18" s="93" t="s">
        <v>22</v>
      </c>
      <c r="E18" s="159"/>
      <c r="F18" s="124"/>
      <c r="G18" s="272"/>
      <c r="H18" s="270"/>
      <c r="I18" s="270"/>
      <c r="J18" s="270"/>
      <c r="K18" s="269"/>
      <c r="L18" s="271"/>
      <c r="N18" s="93"/>
      <c r="O18" s="20"/>
      <c r="P18" s="20"/>
      <c r="Q18" s="21"/>
      <c r="R18" s="31"/>
      <c r="S18" s="27"/>
      <c r="T18" s="4"/>
      <c r="U18" s="32"/>
      <c r="V18" s="33"/>
      <c r="W18" s="34"/>
      <c r="X18" s="34"/>
      <c r="Y18" s="34"/>
      <c r="Z18" s="34"/>
      <c r="AA18" s="34"/>
      <c r="AB18" s="34"/>
      <c r="AC18" s="34"/>
      <c r="AD18" s="31"/>
      <c r="AE18" s="31"/>
      <c r="AF18" s="31"/>
      <c r="AG18" s="31"/>
      <c r="AH18" s="31"/>
      <c r="AI18" s="31"/>
      <c r="AJ18" s="31"/>
      <c r="AK18" s="31"/>
      <c r="AL18" s="31"/>
      <c r="AM18" s="31"/>
      <c r="AN18" s="31"/>
      <c r="AO18" s="31"/>
      <c r="AP18" s="31"/>
      <c r="AQ18" s="31"/>
      <c r="AR18" s="31"/>
    </row>
    <row r="19" spans="2:45" s="17" customFormat="1" ht="18.600000000000001" customHeight="1">
      <c r="B19" s="227" t="s">
        <v>37</v>
      </c>
      <c r="C19" s="172"/>
      <c r="D19" s="93" t="s">
        <v>98</v>
      </c>
      <c r="E19" s="159"/>
      <c r="F19" s="124"/>
      <c r="G19" s="272"/>
      <c r="H19" s="270"/>
      <c r="I19" s="175"/>
      <c r="J19" s="93" t="s">
        <v>92</v>
      </c>
      <c r="K19" s="269"/>
      <c r="L19" s="271"/>
      <c r="N19" s="93"/>
      <c r="O19" s="20"/>
      <c r="P19" s="20"/>
      <c r="Q19" s="21"/>
      <c r="R19" s="165"/>
      <c r="S19" s="27"/>
      <c r="T19" s="4"/>
      <c r="U19" s="32"/>
      <c r="V19" s="33"/>
      <c r="W19" s="34"/>
      <c r="X19" s="34"/>
      <c r="Y19" s="34"/>
      <c r="Z19" s="34"/>
      <c r="AA19" s="34"/>
      <c r="AB19" s="34"/>
      <c r="AC19" s="34"/>
      <c r="AD19" s="165"/>
      <c r="AE19" s="165"/>
      <c r="AF19" s="165"/>
      <c r="AG19" s="165"/>
      <c r="AH19" s="165"/>
      <c r="AI19" s="165"/>
      <c r="AJ19" s="165"/>
      <c r="AK19" s="165"/>
      <c r="AL19" s="165"/>
      <c r="AM19" s="165"/>
      <c r="AN19" s="165"/>
      <c r="AO19" s="165"/>
      <c r="AP19" s="165"/>
      <c r="AQ19" s="165"/>
      <c r="AR19" s="165"/>
    </row>
    <row r="20" spans="2:45" s="17" customFormat="1" ht="16.899999999999999" customHeight="1">
      <c r="B20" s="248"/>
      <c r="C20" s="105"/>
      <c r="D20" s="105"/>
      <c r="E20" s="105"/>
      <c r="F20" s="105"/>
      <c r="G20" s="105"/>
      <c r="H20" s="45"/>
      <c r="I20" s="272"/>
      <c r="J20" s="72"/>
      <c r="K20" s="270"/>
      <c r="L20" s="271"/>
      <c r="N20" s="93"/>
      <c r="O20" s="4"/>
      <c r="P20" s="4"/>
      <c r="Q20" s="21"/>
      <c r="R20" s="31"/>
      <c r="S20" s="27"/>
      <c r="T20" s="4"/>
      <c r="U20" s="32"/>
      <c r="V20" s="33"/>
      <c r="W20" s="34"/>
      <c r="X20" s="34"/>
      <c r="Y20" s="34"/>
      <c r="Z20" s="34"/>
      <c r="AA20" s="34"/>
      <c r="AB20" s="34"/>
      <c r="AC20" s="34"/>
      <c r="AD20" s="31"/>
      <c r="AE20" s="31"/>
      <c r="AF20" s="31"/>
      <c r="AG20" s="31"/>
      <c r="AH20" s="31"/>
      <c r="AI20" s="31"/>
      <c r="AJ20" s="31"/>
      <c r="AK20" s="31"/>
      <c r="AL20" s="31"/>
      <c r="AM20" s="31"/>
      <c r="AN20" s="31"/>
      <c r="AO20" s="31"/>
      <c r="AP20" s="31"/>
      <c r="AQ20" s="31"/>
      <c r="AR20" s="31"/>
    </row>
    <row r="21" spans="2:45">
      <c r="B21" s="248"/>
      <c r="C21" s="187">
        <f>IFERROR(ROUND(C11/I16,0),0)</f>
        <v>0</v>
      </c>
      <c r="D21" s="269" t="s">
        <v>123</v>
      </c>
      <c r="E21" s="93"/>
      <c r="F21" s="105"/>
      <c r="G21" s="105"/>
      <c r="H21" s="45"/>
      <c r="I21" s="272"/>
      <c r="J21" s="272"/>
      <c r="K21" s="72"/>
      <c r="L21" s="251"/>
      <c r="M21" s="70"/>
      <c r="N21" s="45"/>
    </row>
    <row r="22" spans="2:45" ht="18.600000000000001" customHeight="1">
      <c r="B22" s="248"/>
      <c r="C22" s="187">
        <f>+IFERROR(ROUND(C11/I19,0),0)</f>
        <v>0</v>
      </c>
      <c r="D22" s="269" t="s">
        <v>89</v>
      </c>
      <c r="E22" s="269"/>
      <c r="F22" s="105"/>
      <c r="G22" s="105"/>
      <c r="H22" s="45"/>
      <c r="I22" s="272"/>
      <c r="J22" s="272"/>
      <c r="K22" s="72"/>
      <c r="L22" s="251"/>
      <c r="M22" s="70"/>
      <c r="N22" s="45"/>
    </row>
    <row r="23" spans="2:45" ht="18.600000000000001" customHeight="1">
      <c r="B23" s="248"/>
      <c r="C23" s="105"/>
      <c r="D23" s="105"/>
      <c r="E23" s="105"/>
      <c r="F23" s="105"/>
      <c r="G23" s="105"/>
      <c r="H23" s="45"/>
      <c r="I23" s="272"/>
      <c r="J23" s="272"/>
      <c r="K23" s="272"/>
      <c r="L23" s="273"/>
      <c r="N23" s="45"/>
    </row>
    <row r="24" spans="2:45" ht="15.75" thickBot="1">
      <c r="B24" s="284" t="s">
        <v>133</v>
      </c>
      <c r="C24" s="105"/>
      <c r="D24" s="105"/>
      <c r="E24" s="105"/>
      <c r="F24" s="105"/>
      <c r="G24" s="272"/>
      <c r="H24" s="272"/>
      <c r="I24" s="272"/>
      <c r="J24" s="272"/>
      <c r="K24" s="72"/>
      <c r="L24" s="251"/>
      <c r="M24" s="70"/>
      <c r="N24" s="45"/>
    </row>
    <row r="25" spans="2:45" ht="20.45" customHeight="1" thickBot="1">
      <c r="B25" s="328" t="s">
        <v>19</v>
      </c>
      <c r="C25" s="336" t="s">
        <v>73</v>
      </c>
      <c r="D25" s="337"/>
      <c r="E25" s="340" t="s">
        <v>101</v>
      </c>
      <c r="F25" s="341"/>
      <c r="G25" s="330" t="s">
        <v>58</v>
      </c>
      <c r="H25" s="332" t="s">
        <v>57</v>
      </c>
      <c r="I25" s="334" t="s">
        <v>103</v>
      </c>
      <c r="J25" s="45"/>
      <c r="K25" s="72"/>
      <c r="L25" s="251"/>
      <c r="M25" s="44"/>
      <c r="N25" s="105"/>
      <c r="P25" s="1"/>
      <c r="Q25" s="1"/>
      <c r="R25" s="5"/>
      <c r="S25" s="30"/>
      <c r="T25" s="7"/>
      <c r="U25" s="5"/>
      <c r="V25" s="5"/>
      <c r="W25" s="5"/>
      <c r="X25" s="28"/>
      <c r="Y25" s="31"/>
      <c r="Z25" s="31"/>
      <c r="AA25" s="31"/>
      <c r="AB25" s="31"/>
      <c r="AC25" s="31"/>
      <c r="AD25" s="31"/>
      <c r="AE25" s="31"/>
      <c r="AF25" s="31"/>
      <c r="AG25" s="31"/>
      <c r="AH25" s="28"/>
      <c r="AI25" s="28"/>
      <c r="AJ25" s="28"/>
      <c r="AK25" s="28"/>
      <c r="AL25" s="28"/>
      <c r="AM25" s="28"/>
      <c r="AN25" s="28"/>
      <c r="AO25" s="28"/>
      <c r="AP25" s="28"/>
      <c r="AQ25" s="28"/>
      <c r="AR25" s="28"/>
    </row>
    <row r="26" spans="2:45" ht="42" customHeight="1" outlineLevel="1" thickBot="1">
      <c r="B26" s="329"/>
      <c r="C26" s="176" t="s">
        <v>72</v>
      </c>
      <c r="D26" s="268" t="s">
        <v>102</v>
      </c>
      <c r="E26" s="342"/>
      <c r="F26" s="343"/>
      <c r="G26" s="331"/>
      <c r="H26" s="333"/>
      <c r="I26" s="335"/>
      <c r="J26" s="272"/>
      <c r="K26" s="272"/>
      <c r="L26" s="273"/>
      <c r="M26" s="44"/>
      <c r="N26" s="105"/>
      <c r="R26" s="28"/>
      <c r="S26" s="28"/>
      <c r="T26" s="28"/>
      <c r="U26" s="28"/>
      <c r="V26" s="28"/>
      <c r="W26" s="28"/>
      <c r="X26" s="28"/>
      <c r="Y26" s="31"/>
      <c r="Z26" s="31"/>
      <c r="AA26" s="31"/>
      <c r="AB26" s="31"/>
      <c r="AC26" s="31"/>
      <c r="AD26" s="31"/>
      <c r="AE26" s="31"/>
      <c r="AF26" s="31"/>
      <c r="AG26" s="31"/>
      <c r="AH26" s="28"/>
      <c r="AI26" s="28"/>
      <c r="AJ26" s="28"/>
      <c r="AK26" s="28"/>
      <c r="AL26" s="28"/>
      <c r="AM26" s="28"/>
      <c r="AN26" s="28"/>
      <c r="AO26" s="28"/>
      <c r="AP26" s="28"/>
      <c r="AQ26" s="28"/>
      <c r="AR26" s="28"/>
    </row>
    <row r="27" spans="2:45" ht="20.45" customHeight="1" outlineLevel="1">
      <c r="B27" s="210" t="s">
        <v>52</v>
      </c>
      <c r="C27" s="188">
        <f>+C15</f>
        <v>0</v>
      </c>
      <c r="D27" s="189"/>
      <c r="E27" s="190"/>
      <c r="F27" s="191"/>
      <c r="G27" s="192">
        <f>+C11</f>
        <v>0</v>
      </c>
      <c r="H27" s="193">
        <f>1-$C$12</f>
        <v>1</v>
      </c>
      <c r="I27" s="194">
        <f>IFERROR(ROUND(C27*G27*H27,2),0)</f>
        <v>0</v>
      </c>
      <c r="J27" s="73"/>
      <c r="K27" s="45"/>
      <c r="L27" s="273"/>
      <c r="M27" s="44"/>
      <c r="N27" s="105"/>
      <c r="O27" s="25"/>
      <c r="P27" s="25"/>
      <c r="S27" s="28"/>
      <c r="T27" s="28"/>
      <c r="U27" s="28"/>
      <c r="V27" s="28"/>
      <c r="W27" s="28"/>
      <c r="X27" s="28"/>
      <c r="Y27" s="31"/>
      <c r="Z27" s="31"/>
      <c r="AA27" s="31"/>
      <c r="AB27" s="31"/>
      <c r="AC27" s="31"/>
      <c r="AD27" s="31"/>
      <c r="AE27" s="31"/>
      <c r="AF27" s="31"/>
      <c r="AG27" s="31"/>
      <c r="AH27" s="28"/>
      <c r="AI27" s="28"/>
      <c r="AJ27" s="28"/>
      <c r="AK27" s="28"/>
      <c r="AL27" s="28"/>
      <c r="AM27" s="28"/>
      <c r="AN27" s="28"/>
      <c r="AO27" s="28"/>
      <c r="AP27" s="28"/>
      <c r="AQ27" s="28"/>
      <c r="AR27" s="28"/>
      <c r="AS27" s="28"/>
    </row>
    <row r="28" spans="2:45" ht="20.45" customHeight="1" outlineLevel="1">
      <c r="B28" s="211" t="s">
        <v>3</v>
      </c>
      <c r="C28" s="188"/>
      <c r="D28" s="189">
        <f>IFERROR(IF(AND(D16="Hour(s) per TA",C21&gt;0),C16,0),0)</f>
        <v>0</v>
      </c>
      <c r="E28" s="190"/>
      <c r="F28" s="191">
        <f>IFERROR(IF(AND(D16="Hour(s) per TA",C21&gt;0), C21,0),0)</f>
        <v>0</v>
      </c>
      <c r="G28" s="195"/>
      <c r="H28" s="196"/>
      <c r="I28" s="197">
        <f>IFERROR(IF(AND(D16="Hour(s) per TA", C21&gt;0),D28*F28,C16),0)</f>
        <v>0</v>
      </c>
      <c r="J28" s="111"/>
      <c r="K28" s="73"/>
      <c r="L28" s="252"/>
      <c r="M28" s="112"/>
      <c r="N28" s="150"/>
      <c r="O28" s="38"/>
      <c r="P28" s="38"/>
      <c r="Q28" s="39"/>
      <c r="R28" s="39"/>
      <c r="S28" s="39"/>
    </row>
    <row r="29" spans="2:45" ht="20.45" customHeight="1" outlineLevel="1">
      <c r="B29" s="211" t="s">
        <v>4</v>
      </c>
      <c r="C29" s="188"/>
      <c r="D29" s="189">
        <f>IFERROR(IF(AND(D17="Hour(s) per TA",C21&gt;0),C17,0),0)</f>
        <v>0</v>
      </c>
      <c r="E29" s="190"/>
      <c r="F29" s="191">
        <f>IFERROR(IF(AND(D17="Hour(s) per TA",C21&gt;0),C21,0),0)</f>
        <v>0</v>
      </c>
      <c r="G29" s="195"/>
      <c r="H29" s="196"/>
      <c r="I29" s="197">
        <f>IFERROR(IF(AND(D17="Hour(s) per TA", C21&gt;0),D29*F29,C17),0)</f>
        <v>0</v>
      </c>
      <c r="J29" s="111"/>
      <c r="K29" s="113"/>
      <c r="L29" s="253"/>
      <c r="M29" s="112"/>
      <c r="N29" s="150"/>
      <c r="O29" s="38"/>
      <c r="P29" s="38"/>
      <c r="Q29" s="39"/>
      <c r="R29" s="39"/>
      <c r="S29" s="39"/>
    </row>
    <row r="30" spans="2:45" ht="20.45" customHeight="1" outlineLevel="1">
      <c r="B30" s="211" t="s">
        <v>51</v>
      </c>
      <c r="C30" s="188"/>
      <c r="D30" s="189">
        <f>IFERROR(IF(AND(D18="Hour(s) per TA",C21&gt;0),C18,0),0)</f>
        <v>0</v>
      </c>
      <c r="E30" s="190"/>
      <c r="F30" s="191">
        <f>IFERROR(IF(AND(D18="Hour(s) per TA",C21&gt;0),C21,0),0)</f>
        <v>0</v>
      </c>
      <c r="G30" s="195"/>
      <c r="H30" s="196"/>
      <c r="I30" s="198">
        <f>IFERROR(IF(D18="Hour(s) per TA", D30*F30,C18),0)</f>
        <v>0</v>
      </c>
      <c r="J30" s="111"/>
      <c r="K30" s="113"/>
      <c r="L30" s="253"/>
      <c r="M30" s="112"/>
      <c r="N30" s="150"/>
      <c r="O30" s="38"/>
      <c r="P30" s="38"/>
      <c r="Q30" s="39"/>
      <c r="R30" s="39"/>
      <c r="S30" s="39"/>
    </row>
    <row r="31" spans="2:45" ht="20.45" customHeight="1" outlineLevel="1" thickBot="1">
      <c r="B31" s="212" t="s">
        <v>5</v>
      </c>
      <c r="C31" s="199">
        <v>0</v>
      </c>
      <c r="D31" s="200">
        <f>IFERROR(IF(AND(D19="Hour(s) per Invigilator",C22&gt;0), $C$19,0),0)</f>
        <v>0</v>
      </c>
      <c r="E31" s="201"/>
      <c r="F31" s="202">
        <f>IFERROR(IF(AND(D19="Hour(s) per Invigilator",C22&gt;0),C22,0),0)</f>
        <v>0</v>
      </c>
      <c r="G31" s="203"/>
      <c r="H31" s="204"/>
      <c r="I31" s="205">
        <f>IFERROR(IF(F31&gt;0,D31*F31,C19),0)</f>
        <v>0</v>
      </c>
      <c r="J31" s="111"/>
      <c r="K31" s="272"/>
      <c r="L31" s="273"/>
      <c r="M31" s="75"/>
      <c r="N31" s="149"/>
      <c r="O31" s="38"/>
      <c r="P31" s="38"/>
      <c r="Q31" s="39"/>
      <c r="R31" s="39"/>
      <c r="S31" s="39"/>
    </row>
    <row r="32" spans="2:45" ht="22.9" customHeight="1" outlineLevel="1" thickBot="1">
      <c r="B32" s="254"/>
      <c r="C32" s="186"/>
      <c r="D32" s="186"/>
      <c r="E32" s="186"/>
      <c r="F32" s="186"/>
      <c r="G32" s="186"/>
      <c r="H32" s="186" t="s">
        <v>21</v>
      </c>
      <c r="I32" s="206">
        <f>ROUND(SUM(I27:I31),0)</f>
        <v>0</v>
      </c>
      <c r="J32" s="111"/>
      <c r="K32" s="113"/>
      <c r="L32" s="253"/>
      <c r="M32" s="112"/>
      <c r="N32" s="150"/>
      <c r="O32" s="38"/>
      <c r="P32" s="38"/>
      <c r="Q32" s="39"/>
      <c r="R32" s="39"/>
      <c r="S32" s="39"/>
    </row>
    <row r="33" spans="2:23" outlineLevel="1">
      <c r="B33" s="255"/>
      <c r="C33" s="107"/>
      <c r="D33" s="107"/>
      <c r="E33" s="45"/>
      <c r="F33" s="45"/>
      <c r="G33" s="45"/>
      <c r="H33" s="45"/>
      <c r="I33" s="45"/>
      <c r="J33" s="110"/>
      <c r="K33" s="113"/>
      <c r="L33" s="253"/>
      <c r="M33" s="112"/>
      <c r="N33" s="150"/>
      <c r="O33" s="39"/>
      <c r="P33" s="39"/>
      <c r="Q33" s="39"/>
      <c r="R33" s="39"/>
      <c r="S33" s="39"/>
    </row>
    <row r="34" spans="2:23" outlineLevel="1">
      <c r="B34" s="225" t="s">
        <v>6</v>
      </c>
      <c r="C34" s="207" t="str">
        <f>IFERROR(ROUND(I32/C11,2),"-")</f>
        <v>-</v>
      </c>
      <c r="D34" s="36" t="s">
        <v>80</v>
      </c>
      <c r="E34" s="36"/>
      <c r="F34" s="36"/>
      <c r="G34" s="272"/>
      <c r="H34" s="45"/>
      <c r="I34" s="45"/>
      <c r="J34" s="110"/>
      <c r="K34" s="113"/>
      <c r="L34" s="253"/>
      <c r="M34" s="112"/>
      <c r="N34" s="151"/>
      <c r="O34" s="38"/>
      <c r="P34" s="38"/>
      <c r="Q34" s="39"/>
      <c r="R34" s="39"/>
      <c r="S34" s="39"/>
    </row>
    <row r="35" spans="2:23" outlineLevel="1">
      <c r="B35" s="247"/>
      <c r="C35" s="74"/>
      <c r="D35" s="74"/>
      <c r="E35" s="74"/>
      <c r="F35" s="74"/>
      <c r="G35" s="54"/>
      <c r="H35" s="54"/>
      <c r="I35" s="54"/>
      <c r="J35" s="272"/>
      <c r="K35" s="110"/>
      <c r="L35" s="256"/>
      <c r="M35" s="112"/>
      <c r="N35" s="150"/>
      <c r="O35" s="38"/>
      <c r="P35" s="38"/>
      <c r="Q35" s="39"/>
      <c r="R35" s="39"/>
      <c r="S35" s="39"/>
    </row>
    <row r="36" spans="2:23">
      <c r="B36" s="285" t="s">
        <v>134</v>
      </c>
      <c r="C36" s="286"/>
      <c r="D36" s="286"/>
      <c r="E36" s="286"/>
      <c r="F36" s="286"/>
      <c r="G36" s="287"/>
      <c r="H36" s="287"/>
      <c r="I36" s="287"/>
      <c r="J36" s="287"/>
      <c r="K36" s="288"/>
      <c r="L36" s="289"/>
      <c r="M36" s="45"/>
      <c r="N36" s="103"/>
      <c r="O36" s="1"/>
      <c r="P36" s="1"/>
      <c r="Q36" s="1"/>
      <c r="R36" s="1"/>
      <c r="S36" s="1"/>
      <c r="T36" s="1"/>
      <c r="U36" s="1"/>
      <c r="V36" s="1"/>
      <c r="W36" s="1"/>
    </row>
    <row r="37" spans="2:23">
      <c r="B37" s="248"/>
      <c r="C37" s="105"/>
      <c r="D37" s="105"/>
      <c r="E37" s="105"/>
      <c r="F37" s="105"/>
      <c r="G37" s="105"/>
      <c r="H37" s="272"/>
      <c r="I37" s="272"/>
      <c r="J37" s="272"/>
      <c r="K37" s="272"/>
      <c r="L37" s="273"/>
      <c r="M37" s="232"/>
      <c r="N37" s="105"/>
      <c r="O37" s="1"/>
    </row>
    <row r="38" spans="2:23">
      <c r="B38" s="248"/>
      <c r="C38" s="105"/>
      <c r="D38" s="105"/>
      <c r="E38" s="105"/>
      <c r="F38" s="105"/>
      <c r="G38" s="105"/>
      <c r="H38" s="272"/>
      <c r="I38" s="272"/>
      <c r="J38" s="272"/>
      <c r="K38" s="272"/>
      <c r="L38" s="273"/>
      <c r="M38" s="232"/>
      <c r="N38" s="105"/>
      <c r="O38" s="1"/>
    </row>
    <row r="39" spans="2:23">
      <c r="B39" s="248"/>
      <c r="C39" s="105"/>
      <c r="D39" s="105"/>
      <c r="E39" s="105"/>
      <c r="F39" s="105"/>
      <c r="G39" s="105"/>
      <c r="H39" s="272"/>
      <c r="I39" s="272"/>
      <c r="J39" s="272"/>
      <c r="K39" s="272"/>
      <c r="L39" s="273"/>
      <c r="M39" s="232"/>
      <c r="N39" s="105"/>
      <c r="O39" s="1"/>
    </row>
    <row r="40" spans="2:23">
      <c r="B40" s="248"/>
      <c r="C40" s="105"/>
      <c r="D40" s="105"/>
      <c r="E40" s="105"/>
      <c r="F40" s="105"/>
      <c r="G40" s="105"/>
      <c r="H40" s="272"/>
      <c r="I40" s="272"/>
      <c r="J40" s="272"/>
      <c r="K40" s="272"/>
      <c r="L40" s="273"/>
      <c r="M40" s="232"/>
      <c r="N40" s="105"/>
      <c r="O40" s="1"/>
    </row>
    <row r="41" spans="2:23">
      <c r="B41" s="248"/>
      <c r="C41" s="105"/>
      <c r="D41" s="105"/>
      <c r="E41" s="105"/>
      <c r="F41" s="105"/>
      <c r="G41" s="105"/>
      <c r="H41" s="272"/>
      <c r="I41" s="272"/>
      <c r="J41" s="272"/>
      <c r="K41" s="272"/>
      <c r="L41" s="273"/>
      <c r="M41" s="232"/>
      <c r="N41" s="105"/>
      <c r="O41" s="1"/>
    </row>
    <row r="42" spans="2:23">
      <c r="B42" s="248"/>
      <c r="C42" s="105"/>
      <c r="D42" s="105"/>
      <c r="E42" s="105"/>
      <c r="F42" s="105"/>
      <c r="G42" s="105"/>
      <c r="H42" s="272"/>
      <c r="I42" s="272"/>
      <c r="J42" s="272"/>
      <c r="K42" s="272"/>
      <c r="L42" s="273"/>
      <c r="M42" s="232"/>
      <c r="N42" s="105"/>
      <c r="O42" s="1"/>
    </row>
    <row r="43" spans="2:23">
      <c r="B43" s="248"/>
      <c r="C43" s="105"/>
      <c r="D43" s="105"/>
      <c r="E43" s="105"/>
      <c r="F43" s="105"/>
      <c r="G43" s="105"/>
      <c r="H43" s="272"/>
      <c r="I43" s="272"/>
      <c r="J43" s="272"/>
      <c r="K43" s="272"/>
      <c r="L43" s="273"/>
      <c r="M43" s="232"/>
      <c r="N43" s="105"/>
      <c r="O43" s="1"/>
    </row>
    <row r="44" spans="2:23" ht="24.75" customHeight="1">
      <c r="B44" s="248"/>
      <c r="C44" s="105"/>
      <c r="D44" s="105"/>
      <c r="E44" s="105"/>
      <c r="F44" s="105"/>
      <c r="G44" s="105"/>
      <c r="H44" s="272"/>
      <c r="I44" s="272"/>
      <c r="J44" s="272"/>
      <c r="K44" s="272"/>
      <c r="L44" s="273"/>
      <c r="M44" s="232"/>
      <c r="N44" s="105"/>
    </row>
    <row r="45" spans="2:23">
      <c r="B45" s="248"/>
      <c r="C45" s="105"/>
      <c r="D45" s="105"/>
      <c r="E45" s="105"/>
      <c r="F45" s="105"/>
      <c r="G45" s="105"/>
      <c r="H45" s="272"/>
      <c r="I45" s="272"/>
      <c r="J45" s="272"/>
      <c r="K45" s="272"/>
      <c r="L45" s="273"/>
      <c r="M45" s="232"/>
      <c r="N45" s="105"/>
    </row>
    <row r="46" spans="2:23" ht="24.75" customHeight="1">
      <c r="B46" s="248"/>
      <c r="C46" s="105"/>
      <c r="D46" s="105"/>
      <c r="E46" s="105"/>
      <c r="F46" s="105"/>
      <c r="G46" s="105"/>
      <c r="H46" s="272"/>
      <c r="I46" s="272"/>
      <c r="J46" s="272"/>
      <c r="K46" s="272"/>
      <c r="L46" s="273"/>
      <c r="M46" s="241"/>
      <c r="N46" s="184"/>
    </row>
    <row r="47" spans="2:23">
      <c r="B47" s="248"/>
      <c r="C47" s="105"/>
      <c r="D47" s="105"/>
      <c r="E47" s="105"/>
      <c r="F47" s="105"/>
      <c r="G47" s="105"/>
      <c r="H47" s="272"/>
      <c r="I47" s="272"/>
      <c r="J47" s="272"/>
      <c r="K47" s="272"/>
      <c r="L47" s="273"/>
      <c r="M47" s="241"/>
      <c r="N47" s="184"/>
    </row>
    <row r="48" spans="2:23">
      <c r="B48" s="257"/>
      <c r="C48" s="153"/>
      <c r="D48" s="153"/>
      <c r="E48" s="153"/>
      <c r="F48" s="153"/>
      <c r="G48" s="153"/>
      <c r="H48" s="154"/>
      <c r="I48" s="154"/>
      <c r="J48" s="154"/>
      <c r="K48" s="154"/>
      <c r="L48" s="258"/>
      <c r="M48" s="241"/>
      <c r="N48" s="184"/>
    </row>
    <row r="49" spans="2:17" ht="15.75" thickBot="1">
      <c r="B49" s="259"/>
      <c r="C49" s="260"/>
      <c r="D49" s="260"/>
      <c r="E49" s="260"/>
      <c r="F49" s="260"/>
      <c r="G49" s="260"/>
      <c r="H49" s="261"/>
      <c r="I49" s="261"/>
      <c r="J49" s="261"/>
      <c r="K49" s="261"/>
      <c r="L49" s="262"/>
      <c r="M49" s="47"/>
      <c r="N49" s="6"/>
    </row>
    <row r="50" spans="2:17">
      <c r="O50" s="6"/>
      <c r="P50" s="6"/>
      <c r="Q50" s="6"/>
    </row>
    <row r="51" spans="2:17">
      <c r="O51" s="6"/>
      <c r="P51" s="6"/>
      <c r="Q51" s="6"/>
    </row>
    <row r="52" spans="2:17">
      <c r="O52" s="6"/>
      <c r="P52" s="6"/>
      <c r="Q52" s="6"/>
    </row>
    <row r="53" spans="2:17">
      <c r="O53" s="6"/>
      <c r="P53" s="6"/>
      <c r="Q53" s="6"/>
    </row>
  </sheetData>
  <sheetProtection formatCells="0" formatColumns="0" formatRows="0" insertColumns="0" insertRows="0" insertHyperlinks="0" deleteColumns="0" deleteRows="0" sort="0" autoFilter="0" pivotTables="0"/>
  <mergeCells count="11">
    <mergeCell ref="B2:L2"/>
    <mergeCell ref="B1:N1"/>
    <mergeCell ref="B25:B26"/>
    <mergeCell ref="G25:G26"/>
    <mergeCell ref="H25:H26"/>
    <mergeCell ref="I25:I26"/>
    <mergeCell ref="C25:D25"/>
    <mergeCell ref="C6:D6"/>
    <mergeCell ref="C7:D7"/>
    <mergeCell ref="C8:D8"/>
    <mergeCell ref="E25:F26"/>
  </mergeCells>
  <dataValidations count="2">
    <dataValidation type="list" allowBlank="1" showInputMessage="1" showErrorMessage="1" sqref="D16:D18" xr:uid="{00000000-0002-0000-0100-000000000000}">
      <formula1>"Hour(s) per TA, Hour(s) per course"</formula1>
    </dataValidation>
    <dataValidation type="list" allowBlank="1" showInputMessage="1" showErrorMessage="1" sqref="D19" xr:uid="{00000000-0002-0000-0100-000001000000}">
      <formula1>"Hour(s) per course, Hour(s) per Invigilator"</formula1>
    </dataValidation>
  </dataValidations>
  <pageMargins left="0.25" right="0.25" top="0.5" bottom="0.05" header="0.3" footer="0.3"/>
  <pageSetup paperSize="5" scale="65" fitToHeight="0" orientation="landscape" cellComments="asDisplayed" r:id="rId1"/>
  <headerFooter scaleWithDoc="0"/>
  <rowBreaks count="1" manualBreakCount="1">
    <brk id="34" min="1" max="1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M28"/>
  <sheetViews>
    <sheetView showGridLines="0" topLeftCell="A4" zoomScale="110" zoomScaleNormal="110" zoomScaleSheetLayoutView="78" workbookViewId="0">
      <selection activeCell="C9" sqref="C9"/>
    </sheetView>
  </sheetViews>
  <sheetFormatPr defaultColWidth="8.7109375" defaultRowHeight="15"/>
  <cols>
    <col min="1" max="1" width="2.140625" customWidth="1"/>
    <col min="2" max="2" width="40.7109375" customWidth="1"/>
    <col min="3" max="3" width="37.28515625" customWidth="1"/>
    <col min="12" max="12" width="7.7109375" customWidth="1"/>
  </cols>
  <sheetData>
    <row r="1" spans="2:13" ht="10.5" customHeight="1" thickBot="1"/>
    <row r="2" spans="2:13" s="49" customFormat="1" ht="78.75" customHeight="1" thickBot="1">
      <c r="B2" s="344" t="s">
        <v>139</v>
      </c>
      <c r="C2" s="325"/>
      <c r="D2" s="325"/>
      <c r="E2" s="325"/>
      <c r="F2" s="325"/>
      <c r="G2" s="325"/>
      <c r="H2" s="325"/>
      <c r="I2" s="325"/>
      <c r="J2" s="325"/>
      <c r="K2" s="325"/>
      <c r="L2" s="326"/>
    </row>
    <row r="3" spans="2:13" s="49" customFormat="1" ht="24.95" customHeight="1" thickTop="1">
      <c r="B3" s="61" t="s">
        <v>33</v>
      </c>
      <c r="C3" s="161"/>
      <c r="D3" s="161"/>
      <c r="E3" s="161"/>
      <c r="F3" s="161"/>
      <c r="G3" s="161"/>
      <c r="H3" s="161"/>
      <c r="I3" s="161"/>
      <c r="J3" s="161"/>
      <c r="K3" s="161"/>
      <c r="L3" s="60"/>
    </row>
    <row r="4" spans="2:13" s="49" customFormat="1" ht="24.95" customHeight="1">
      <c r="B4" s="345" t="s">
        <v>106</v>
      </c>
      <c r="C4" s="346"/>
      <c r="D4" s="346"/>
      <c r="E4" s="346"/>
      <c r="F4" s="346"/>
      <c r="G4" s="346"/>
      <c r="H4" s="346"/>
      <c r="I4" s="346"/>
      <c r="J4" s="346"/>
      <c r="K4" s="346"/>
      <c r="L4" s="347"/>
    </row>
    <row r="5" spans="2:13" s="49" customFormat="1" ht="24.95" customHeight="1">
      <c r="B5" s="345"/>
      <c r="C5" s="346"/>
      <c r="D5" s="346"/>
      <c r="E5" s="346"/>
      <c r="F5" s="346"/>
      <c r="G5" s="346"/>
      <c r="H5" s="346"/>
      <c r="I5" s="346"/>
      <c r="J5" s="346"/>
      <c r="K5" s="346"/>
      <c r="L5" s="347"/>
    </row>
    <row r="6" spans="2:13" s="49" customFormat="1" ht="24.95" customHeight="1">
      <c r="B6" s="345" t="s">
        <v>85</v>
      </c>
      <c r="C6" s="346"/>
      <c r="D6" s="346"/>
      <c r="E6" s="346"/>
      <c r="F6" s="346"/>
      <c r="G6" s="346"/>
      <c r="H6" s="346"/>
      <c r="I6" s="346"/>
      <c r="J6" s="346"/>
      <c r="K6" s="346"/>
      <c r="L6" s="347"/>
    </row>
    <row r="7" spans="2:13" s="49" customFormat="1" ht="24.95" customHeight="1">
      <c r="B7" s="348" t="s">
        <v>99</v>
      </c>
      <c r="C7" s="349"/>
      <c r="D7" s="349"/>
      <c r="E7" s="349"/>
      <c r="F7" s="349"/>
      <c r="G7" s="349"/>
      <c r="H7" s="349"/>
      <c r="I7" s="349"/>
      <c r="J7" s="349"/>
      <c r="K7" s="349"/>
      <c r="L7" s="350"/>
      <c r="M7" s="177"/>
    </row>
    <row r="8" spans="2:13" s="49" customFormat="1" ht="24.95" customHeight="1">
      <c r="B8" s="62" t="s">
        <v>49</v>
      </c>
      <c r="C8" s="230"/>
      <c r="D8" s="230"/>
      <c r="E8" s="230"/>
      <c r="F8" s="161"/>
      <c r="G8" s="161"/>
      <c r="H8" s="161"/>
      <c r="I8" s="161"/>
      <c r="J8" s="161"/>
      <c r="K8" s="161"/>
      <c r="L8" s="60"/>
    </row>
    <row r="9" spans="2:13" s="49" customFormat="1" ht="24.95" customHeight="1">
      <c r="B9" s="97" t="s">
        <v>63</v>
      </c>
      <c r="C9" s="97" t="s">
        <v>141</v>
      </c>
      <c r="D9" s="161"/>
      <c r="E9" s="161"/>
      <c r="F9" s="161"/>
      <c r="G9" s="161"/>
      <c r="H9" s="161"/>
      <c r="I9" s="161"/>
      <c r="J9" s="161"/>
      <c r="K9" s="161"/>
      <c r="L9" s="60"/>
    </row>
    <row r="10" spans="2:13" s="49" customFormat="1" ht="24.95" customHeight="1">
      <c r="B10" s="97" t="s">
        <v>64</v>
      </c>
      <c r="C10" s="98" t="s">
        <v>53</v>
      </c>
      <c r="D10" s="161"/>
      <c r="E10" s="161"/>
      <c r="F10" s="161"/>
      <c r="G10" s="161"/>
      <c r="H10" s="161"/>
      <c r="I10" s="161"/>
      <c r="J10" s="161"/>
      <c r="K10" s="161"/>
      <c r="L10" s="60"/>
    </row>
    <row r="11" spans="2:13" s="49" customFormat="1" ht="24.95" customHeight="1">
      <c r="B11" s="59"/>
      <c r="C11" s="161"/>
      <c r="D11" s="161"/>
      <c r="E11" s="161"/>
      <c r="F11" s="161"/>
      <c r="G11" s="161"/>
      <c r="H11" s="161"/>
      <c r="I11" s="161"/>
      <c r="J11" s="161"/>
      <c r="K11" s="161"/>
      <c r="L11" s="60"/>
    </row>
    <row r="12" spans="2:13" s="49" customFormat="1" ht="24.95" customHeight="1">
      <c r="B12" s="61" t="s">
        <v>34</v>
      </c>
      <c r="C12" s="161"/>
      <c r="D12" s="161"/>
      <c r="E12" s="161"/>
      <c r="F12" s="161"/>
      <c r="G12" s="161"/>
      <c r="H12" s="161"/>
      <c r="I12" s="161"/>
      <c r="J12" s="161"/>
      <c r="K12" s="161"/>
      <c r="L12" s="60"/>
    </row>
    <row r="13" spans="2:13" s="49" customFormat="1" ht="24.95" customHeight="1">
      <c r="B13" s="99" t="s">
        <v>86</v>
      </c>
      <c r="C13" s="161"/>
      <c r="D13" s="161"/>
      <c r="E13" s="161"/>
      <c r="F13" s="161"/>
      <c r="G13" s="161"/>
      <c r="H13" s="161"/>
      <c r="I13" s="161"/>
      <c r="J13" s="161"/>
      <c r="K13" s="161"/>
      <c r="L13" s="60"/>
    </row>
    <row r="14" spans="2:13" s="49" customFormat="1" ht="24.95" customHeight="1">
      <c r="B14" s="62" t="s">
        <v>49</v>
      </c>
      <c r="C14" s="161"/>
      <c r="D14" s="161"/>
      <c r="E14" s="161"/>
      <c r="F14" s="161"/>
      <c r="G14" s="161"/>
      <c r="H14" s="161"/>
      <c r="I14" s="161"/>
      <c r="J14" s="161"/>
      <c r="K14" s="161"/>
      <c r="L14" s="60"/>
    </row>
    <row r="15" spans="2:13" s="49" customFormat="1" ht="30">
      <c r="B15" s="63" t="s">
        <v>121</v>
      </c>
      <c r="C15" s="51" t="s">
        <v>38</v>
      </c>
      <c r="D15" s="68"/>
      <c r="E15" s="161"/>
      <c r="F15" s="161"/>
      <c r="G15" s="161"/>
      <c r="H15" s="161"/>
      <c r="I15" s="161"/>
      <c r="J15" s="161"/>
      <c r="K15" s="161"/>
      <c r="L15" s="60"/>
    </row>
    <row r="16" spans="2:13" s="49" customFormat="1" ht="24.95" customHeight="1">
      <c r="B16" s="63" t="s">
        <v>54</v>
      </c>
      <c r="C16" s="50" t="s">
        <v>43</v>
      </c>
      <c r="D16" s="68"/>
      <c r="E16" s="161"/>
      <c r="F16" s="161"/>
      <c r="G16" s="161"/>
      <c r="H16" s="161"/>
      <c r="I16" s="161"/>
      <c r="J16" s="161"/>
      <c r="K16" s="161"/>
      <c r="L16" s="60"/>
    </row>
    <row r="17" spans="2:12" s="49" customFormat="1" ht="24.95" customHeight="1">
      <c r="B17" s="158"/>
      <c r="C17" s="161"/>
      <c r="D17" s="161"/>
      <c r="E17" s="161"/>
      <c r="F17" s="161"/>
      <c r="G17" s="161"/>
      <c r="H17" s="161"/>
      <c r="I17" s="161"/>
      <c r="J17" s="161"/>
      <c r="K17" s="161"/>
      <c r="L17" s="60"/>
    </row>
    <row r="18" spans="2:12" s="49" customFormat="1" ht="24.95" customHeight="1">
      <c r="B18" s="61" t="s">
        <v>35</v>
      </c>
      <c r="C18" s="161"/>
      <c r="D18" s="161"/>
      <c r="E18" s="161"/>
      <c r="F18" s="161"/>
      <c r="G18" s="161"/>
      <c r="H18" s="161"/>
      <c r="I18" s="161"/>
      <c r="J18" s="161"/>
      <c r="K18" s="161"/>
      <c r="L18" s="60"/>
    </row>
    <row r="19" spans="2:12" s="49" customFormat="1" ht="24.95" customHeight="1">
      <c r="B19" s="99" t="s">
        <v>77</v>
      </c>
      <c r="C19" s="161"/>
      <c r="D19" s="161"/>
      <c r="E19" s="161"/>
      <c r="F19" s="161"/>
      <c r="G19" s="161"/>
      <c r="H19" s="161"/>
      <c r="I19" s="161"/>
      <c r="J19" s="161"/>
      <c r="K19" s="161"/>
      <c r="L19" s="60"/>
    </row>
    <row r="20" spans="2:12" s="49" customFormat="1" ht="24.95" customHeight="1">
      <c r="B20" s="62" t="s">
        <v>49</v>
      </c>
      <c r="C20" s="161"/>
      <c r="D20" s="161"/>
      <c r="E20" s="161"/>
      <c r="F20" s="161"/>
      <c r="G20" s="161"/>
      <c r="H20" s="161"/>
      <c r="I20" s="161"/>
      <c r="J20" s="161"/>
      <c r="K20" s="161"/>
      <c r="L20" s="60"/>
    </row>
    <row r="21" spans="2:12" s="49" customFormat="1" ht="24.95" customHeight="1">
      <c r="B21" s="63" t="s">
        <v>39</v>
      </c>
      <c r="C21" s="77"/>
      <c r="D21" s="161"/>
      <c r="E21" s="161"/>
      <c r="F21" s="161"/>
      <c r="G21" s="161"/>
      <c r="H21" s="161"/>
      <c r="I21" s="161"/>
      <c r="J21" s="161"/>
      <c r="K21" s="161"/>
      <c r="L21" s="60"/>
    </row>
    <row r="22" spans="2:12" s="49" customFormat="1" ht="24.95" customHeight="1">
      <c r="B22" s="63" t="s">
        <v>55</v>
      </c>
      <c r="C22" s="77"/>
      <c r="D22" s="161"/>
      <c r="E22" s="161"/>
      <c r="F22" s="161"/>
      <c r="G22" s="161"/>
      <c r="H22" s="161"/>
      <c r="I22" s="161"/>
      <c r="J22" s="161"/>
      <c r="K22" s="161"/>
      <c r="L22" s="60"/>
    </row>
    <row r="23" spans="2:12" s="49" customFormat="1" ht="24.95" customHeight="1">
      <c r="B23" s="59"/>
      <c r="C23" s="161"/>
      <c r="D23" s="161"/>
      <c r="E23" s="161"/>
      <c r="F23" s="161"/>
      <c r="G23" s="161"/>
      <c r="H23" s="161"/>
      <c r="I23" s="161"/>
      <c r="J23" s="161"/>
      <c r="K23" s="161"/>
      <c r="L23" s="60"/>
    </row>
    <row r="24" spans="2:12" s="49" customFormat="1" ht="24.95" customHeight="1">
      <c r="B24" s="61" t="s">
        <v>36</v>
      </c>
      <c r="C24" s="161"/>
      <c r="D24" s="161"/>
      <c r="E24" s="161"/>
      <c r="F24" s="161"/>
      <c r="G24" s="161"/>
      <c r="H24" s="161"/>
      <c r="I24" s="161"/>
      <c r="J24" s="161"/>
      <c r="K24" s="161"/>
      <c r="L24" s="60"/>
    </row>
    <row r="25" spans="2:12" s="49" customFormat="1" ht="24.95" customHeight="1">
      <c r="B25" s="62" t="s">
        <v>49</v>
      </c>
      <c r="C25" s="161"/>
      <c r="D25" s="161"/>
      <c r="E25" s="161"/>
      <c r="F25" s="161"/>
      <c r="G25" s="161"/>
      <c r="H25" s="161"/>
      <c r="I25" s="161"/>
      <c r="J25" s="161"/>
      <c r="K25" s="161"/>
      <c r="L25" s="60"/>
    </row>
    <row r="26" spans="2:12" s="49" customFormat="1" ht="24.95" customHeight="1">
      <c r="B26" s="97" t="s">
        <v>50</v>
      </c>
      <c r="C26" s="98" t="s">
        <v>65</v>
      </c>
      <c r="D26" s="161"/>
      <c r="E26" s="161"/>
      <c r="F26" s="161"/>
      <c r="G26" s="161"/>
      <c r="H26" s="161"/>
      <c r="I26" s="161"/>
      <c r="J26" s="161"/>
      <c r="K26" s="161"/>
      <c r="L26" s="60"/>
    </row>
    <row r="27" spans="2:12" s="49" customFormat="1" ht="24.95" customHeight="1">
      <c r="B27" s="100" t="s">
        <v>66</v>
      </c>
      <c r="C27" s="98" t="s">
        <v>40</v>
      </c>
      <c r="D27" s="161"/>
      <c r="E27" s="161"/>
      <c r="F27" s="161"/>
      <c r="G27" s="161"/>
      <c r="H27" s="161"/>
      <c r="I27" s="161"/>
      <c r="J27" s="161"/>
      <c r="K27" s="161"/>
      <c r="L27" s="60"/>
    </row>
    <row r="28" spans="2:12" s="49" customFormat="1" ht="24.95" customHeight="1" thickBot="1">
      <c r="B28" s="64"/>
      <c r="C28" s="65"/>
      <c r="D28" s="65"/>
      <c r="E28" s="65"/>
      <c r="F28" s="65"/>
      <c r="G28" s="65"/>
      <c r="H28" s="65"/>
      <c r="I28" s="65"/>
      <c r="J28" s="65"/>
      <c r="K28" s="65"/>
      <c r="L28" s="66"/>
    </row>
  </sheetData>
  <mergeCells count="4">
    <mergeCell ref="B2:L2"/>
    <mergeCell ref="B6:L6"/>
    <mergeCell ref="B4:L5"/>
    <mergeCell ref="B7:L7"/>
  </mergeCells>
  <pageMargins left="0.25" right="0.25" top="0.25" bottom="0.25" header="0.3" footer="0.3"/>
  <pageSetup scale="75" fitToHeight="0" orientation="landscape"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Q33"/>
  <sheetViews>
    <sheetView showGridLines="0" tabSelected="1" topLeftCell="A18" zoomScale="110" zoomScaleNormal="110" workbookViewId="0">
      <selection activeCell="B29" sqref="B29:Q29"/>
    </sheetView>
  </sheetViews>
  <sheetFormatPr defaultColWidth="8.85546875" defaultRowHeight="15"/>
  <cols>
    <col min="1" max="1" width="1.42578125" style="52" customWidth="1"/>
    <col min="2" max="3" width="8.85546875" style="52"/>
    <col min="4" max="4" width="14.140625" style="52" customWidth="1"/>
    <col min="5" max="5" width="11.85546875" style="52" customWidth="1"/>
    <col min="6" max="16" width="8.85546875" style="52"/>
    <col min="17" max="17" width="21.140625" style="52" customWidth="1"/>
    <col min="18" max="16384" width="8.85546875" style="52"/>
  </cols>
  <sheetData>
    <row r="1" spans="2:17" ht="6" customHeight="1" thickBot="1"/>
    <row r="2" spans="2:17" s="49" customFormat="1" ht="78.75" customHeight="1">
      <c r="B2" s="366" t="s">
        <v>140</v>
      </c>
      <c r="C2" s="367"/>
      <c r="D2" s="367"/>
      <c r="E2" s="367"/>
      <c r="F2" s="367"/>
      <c r="G2" s="367"/>
      <c r="H2" s="367"/>
      <c r="I2" s="367"/>
      <c r="J2" s="367"/>
      <c r="K2" s="367"/>
      <c r="L2" s="367"/>
      <c r="M2" s="367"/>
      <c r="N2" s="367"/>
      <c r="O2" s="367"/>
      <c r="P2" s="367"/>
      <c r="Q2" s="368"/>
    </row>
    <row r="3" spans="2:17" ht="11.25" customHeight="1" thickBot="1">
      <c r="B3" s="265"/>
      <c r="C3" s="157"/>
      <c r="D3" s="157"/>
      <c r="E3" s="157"/>
      <c r="F3" s="157"/>
      <c r="G3" s="157"/>
      <c r="H3" s="157"/>
      <c r="I3" s="157"/>
      <c r="J3" s="157"/>
      <c r="K3" s="157"/>
      <c r="L3" s="157"/>
      <c r="M3" s="157"/>
      <c r="N3" s="157"/>
      <c r="O3" s="157"/>
      <c r="P3" s="157"/>
      <c r="Q3" s="266"/>
    </row>
    <row r="4" spans="2:17" s="31" customFormat="1" ht="19.149999999999999" customHeight="1">
      <c r="B4" s="369" t="s">
        <v>144</v>
      </c>
      <c r="C4" s="370"/>
      <c r="D4" s="370"/>
      <c r="E4" s="370"/>
      <c r="F4" s="370"/>
      <c r="G4" s="370"/>
      <c r="H4" s="370"/>
      <c r="I4" s="370"/>
      <c r="J4" s="370"/>
      <c r="K4" s="370"/>
      <c r="L4" s="370"/>
      <c r="M4" s="370"/>
      <c r="N4" s="370"/>
      <c r="O4" s="370"/>
      <c r="P4" s="370"/>
      <c r="Q4" s="371"/>
    </row>
    <row r="5" spans="2:17" s="31" customFormat="1" ht="19.149999999999999" customHeight="1">
      <c r="B5" s="351" t="s">
        <v>107</v>
      </c>
      <c r="C5" s="352"/>
      <c r="D5" s="352"/>
      <c r="E5" s="352"/>
      <c r="F5" s="352"/>
      <c r="G5" s="352"/>
      <c r="H5" s="352"/>
      <c r="I5" s="352"/>
      <c r="J5" s="352"/>
      <c r="K5" s="352"/>
      <c r="L5" s="352"/>
      <c r="M5" s="352"/>
      <c r="N5" s="352"/>
      <c r="O5" s="352"/>
      <c r="P5" s="352"/>
      <c r="Q5" s="353"/>
    </row>
    <row r="6" spans="2:17" s="160" customFormat="1" ht="19.149999999999999" customHeight="1">
      <c r="B6" s="231" t="s">
        <v>146</v>
      </c>
      <c r="C6" s="232"/>
      <c r="D6" s="232"/>
      <c r="E6" s="232"/>
      <c r="F6" s="232"/>
      <c r="G6" s="232"/>
      <c r="H6" s="232"/>
      <c r="I6" s="232"/>
      <c r="J6" s="232"/>
      <c r="K6" s="232"/>
      <c r="L6" s="232"/>
      <c r="M6" s="232"/>
      <c r="N6" s="232"/>
      <c r="O6" s="232"/>
      <c r="P6" s="232"/>
      <c r="Q6" s="233"/>
    </row>
    <row r="7" spans="2:17" s="31" customFormat="1" ht="19.149999999999999" customHeight="1">
      <c r="B7" s="372" t="s">
        <v>147</v>
      </c>
      <c r="C7" s="373"/>
      <c r="D7" s="373"/>
      <c r="E7" s="373"/>
      <c r="F7" s="373"/>
      <c r="G7" s="373"/>
      <c r="H7" s="373"/>
      <c r="I7" s="373"/>
      <c r="J7" s="373"/>
      <c r="K7" s="373"/>
      <c r="L7" s="373"/>
      <c r="M7" s="373"/>
      <c r="N7" s="373"/>
      <c r="O7" s="373"/>
      <c r="P7" s="373"/>
      <c r="Q7" s="374"/>
    </row>
    <row r="8" spans="2:17" s="31" customFormat="1" ht="19.149999999999999" customHeight="1">
      <c r="B8" s="375" t="s">
        <v>109</v>
      </c>
      <c r="C8" s="376"/>
      <c r="D8" s="376"/>
      <c r="E8" s="376"/>
      <c r="F8" s="376"/>
      <c r="G8" s="376"/>
      <c r="H8" s="376"/>
      <c r="I8" s="376"/>
      <c r="J8" s="376"/>
      <c r="K8" s="376"/>
      <c r="L8" s="376"/>
      <c r="M8" s="376"/>
      <c r="N8" s="376"/>
      <c r="O8" s="376"/>
      <c r="P8" s="376"/>
      <c r="Q8" s="377"/>
    </row>
    <row r="9" spans="2:17" s="215" customFormat="1" ht="19.149999999999999" customHeight="1">
      <c r="B9" s="235"/>
      <c r="C9" s="236"/>
      <c r="D9" s="236"/>
      <c r="E9" s="236"/>
      <c r="F9" s="236"/>
      <c r="G9" s="236"/>
      <c r="H9" s="236"/>
      <c r="I9" s="236"/>
      <c r="J9" s="236"/>
      <c r="K9" s="236"/>
      <c r="L9" s="236"/>
      <c r="M9" s="236"/>
      <c r="N9" s="236"/>
      <c r="O9" s="236"/>
      <c r="P9" s="236"/>
      <c r="Q9" s="237"/>
    </row>
    <row r="10" spans="2:17" s="165" customFormat="1" ht="19.149999999999999" customHeight="1">
      <c r="B10" s="162" t="s">
        <v>94</v>
      </c>
      <c r="C10" s="239"/>
      <c r="D10" s="239"/>
      <c r="E10" s="239"/>
      <c r="F10" s="239"/>
      <c r="G10" s="239"/>
      <c r="H10" s="239"/>
      <c r="I10" s="239"/>
      <c r="J10" s="239"/>
      <c r="K10" s="239"/>
      <c r="L10" s="239"/>
      <c r="M10" s="239"/>
      <c r="N10" s="239"/>
      <c r="O10" s="239"/>
      <c r="P10" s="239"/>
      <c r="Q10" s="240"/>
    </row>
    <row r="11" spans="2:17" s="215" customFormat="1" ht="19.149999999999999" customHeight="1">
      <c r="B11" s="231" t="s">
        <v>145</v>
      </c>
      <c r="C11" s="239"/>
      <c r="D11" s="239"/>
      <c r="E11" s="239"/>
      <c r="F11" s="239"/>
      <c r="G11" s="239"/>
      <c r="H11" s="239"/>
      <c r="I11" s="239"/>
      <c r="J11" s="239"/>
      <c r="K11" s="239"/>
      <c r="L11" s="239"/>
      <c r="M11" s="239"/>
      <c r="N11" s="239"/>
      <c r="O11" s="239"/>
      <c r="P11" s="239"/>
      <c r="Q11" s="240"/>
    </row>
    <row r="12" spans="2:17" s="31" customFormat="1" ht="19.149999999999999" customHeight="1">
      <c r="B12" s="381" t="s">
        <v>111</v>
      </c>
      <c r="C12" s="382"/>
      <c r="D12" s="382"/>
      <c r="E12" s="382"/>
      <c r="F12" s="382"/>
      <c r="G12" s="382"/>
      <c r="H12" s="382"/>
      <c r="I12" s="382"/>
      <c r="J12" s="382"/>
      <c r="K12" s="382"/>
      <c r="L12" s="382"/>
      <c r="M12" s="382"/>
      <c r="N12" s="382"/>
      <c r="O12" s="382"/>
      <c r="P12" s="382"/>
      <c r="Q12" s="383"/>
    </row>
    <row r="13" spans="2:17" s="31" customFormat="1" ht="19.149999999999999" customHeight="1">
      <c r="B13" s="381" t="s">
        <v>112</v>
      </c>
      <c r="C13" s="382"/>
      <c r="D13" s="382"/>
      <c r="E13" s="382"/>
      <c r="F13" s="382"/>
      <c r="G13" s="382"/>
      <c r="H13" s="382"/>
      <c r="I13" s="382"/>
      <c r="J13" s="382"/>
      <c r="K13" s="382"/>
      <c r="L13" s="382"/>
      <c r="M13" s="382"/>
      <c r="N13" s="382"/>
      <c r="O13" s="382"/>
      <c r="P13" s="382"/>
      <c r="Q13" s="383"/>
    </row>
    <row r="14" spans="2:17" s="215" customFormat="1" ht="19.149999999999999" customHeight="1">
      <c r="B14" s="238"/>
      <c r="C14" s="239"/>
      <c r="D14" s="239"/>
      <c r="E14" s="239"/>
      <c r="F14" s="239"/>
      <c r="G14" s="239"/>
      <c r="H14" s="239"/>
      <c r="I14" s="239"/>
      <c r="J14" s="239"/>
      <c r="K14" s="239"/>
      <c r="L14" s="239"/>
      <c r="M14" s="239"/>
      <c r="N14" s="239"/>
      <c r="O14" s="239"/>
      <c r="P14" s="239"/>
      <c r="Q14" s="240"/>
    </row>
    <row r="15" spans="2:17" s="165" customFormat="1" ht="19.149999999999999" customHeight="1">
      <c r="B15" s="179" t="s">
        <v>95</v>
      </c>
      <c r="C15" s="208"/>
      <c r="D15" s="208"/>
      <c r="E15" s="208"/>
      <c r="F15" s="208"/>
      <c r="G15" s="208"/>
      <c r="H15" s="208"/>
      <c r="I15" s="208"/>
      <c r="J15" s="208"/>
      <c r="K15" s="208"/>
      <c r="L15" s="208"/>
      <c r="M15" s="208"/>
      <c r="N15" s="208"/>
      <c r="O15" s="208"/>
      <c r="P15" s="208"/>
      <c r="Q15" s="209"/>
    </row>
    <row r="16" spans="2:17" s="165" customFormat="1" ht="19.149999999999999" customHeight="1">
      <c r="B16" s="381" t="s">
        <v>113</v>
      </c>
      <c r="C16" s="382"/>
      <c r="D16" s="382"/>
      <c r="E16" s="382"/>
      <c r="F16" s="382"/>
      <c r="G16" s="382"/>
      <c r="H16" s="382"/>
      <c r="I16" s="382"/>
      <c r="J16" s="382"/>
      <c r="K16" s="382"/>
      <c r="L16" s="382"/>
      <c r="M16" s="382"/>
      <c r="N16" s="382"/>
      <c r="O16" s="382"/>
      <c r="P16" s="382"/>
      <c r="Q16" s="383"/>
    </row>
    <row r="17" spans="2:17" s="165" customFormat="1" ht="19.149999999999999" customHeight="1">
      <c r="B17" s="381" t="s">
        <v>114</v>
      </c>
      <c r="C17" s="382"/>
      <c r="D17" s="382"/>
      <c r="E17" s="382"/>
      <c r="F17" s="382"/>
      <c r="G17" s="382"/>
      <c r="H17" s="382"/>
      <c r="I17" s="382"/>
      <c r="J17" s="382"/>
      <c r="K17" s="382"/>
      <c r="L17" s="382"/>
      <c r="M17" s="382"/>
      <c r="N17" s="382"/>
      <c r="O17" s="382"/>
      <c r="P17" s="382"/>
      <c r="Q17" s="383"/>
    </row>
    <row r="18" spans="2:17" s="215" customFormat="1" ht="19.149999999999999" customHeight="1">
      <c r="B18" s="238"/>
      <c r="C18" s="239"/>
      <c r="D18" s="239"/>
      <c r="E18" s="239"/>
      <c r="F18" s="239"/>
      <c r="G18" s="239"/>
      <c r="H18" s="239"/>
      <c r="I18" s="239"/>
      <c r="J18" s="239"/>
      <c r="K18" s="239"/>
      <c r="L18" s="239"/>
      <c r="M18" s="239"/>
      <c r="N18" s="239"/>
      <c r="O18" s="239"/>
      <c r="P18" s="239"/>
      <c r="Q18" s="240"/>
    </row>
    <row r="19" spans="2:17" s="31" customFormat="1" ht="19.149999999999999" customHeight="1">
      <c r="B19" s="351" t="s">
        <v>93</v>
      </c>
      <c r="C19" s="352"/>
      <c r="D19" s="352"/>
      <c r="E19" s="352"/>
      <c r="F19" s="352"/>
      <c r="G19" s="352"/>
      <c r="H19" s="352"/>
      <c r="I19" s="352"/>
      <c r="J19" s="352"/>
      <c r="K19" s="352"/>
      <c r="L19" s="352"/>
      <c r="M19" s="352"/>
      <c r="N19" s="352"/>
      <c r="O19" s="352"/>
      <c r="P19" s="352"/>
      <c r="Q19" s="353"/>
    </row>
    <row r="20" spans="2:17" s="31" customFormat="1" ht="19.149999999999999" customHeight="1">
      <c r="B20" s="372" t="s">
        <v>74</v>
      </c>
      <c r="C20" s="373"/>
      <c r="D20" s="373"/>
      <c r="E20" s="373"/>
      <c r="F20" s="373"/>
      <c r="G20" s="373"/>
      <c r="H20" s="373"/>
      <c r="I20" s="373"/>
      <c r="J20" s="373"/>
      <c r="K20" s="373"/>
      <c r="L20" s="373"/>
      <c r="M20" s="373"/>
      <c r="N20" s="373"/>
      <c r="O20" s="373"/>
      <c r="P20" s="373"/>
      <c r="Q20" s="374"/>
    </row>
    <row r="21" spans="2:17" s="31" customFormat="1" ht="36" customHeight="1">
      <c r="B21" s="378" t="s">
        <v>115</v>
      </c>
      <c r="C21" s="379"/>
      <c r="D21" s="379"/>
      <c r="E21" s="379"/>
      <c r="F21" s="379"/>
      <c r="G21" s="379"/>
      <c r="H21" s="379"/>
      <c r="I21" s="379"/>
      <c r="J21" s="379"/>
      <c r="K21" s="379"/>
      <c r="L21" s="379"/>
      <c r="M21" s="379"/>
      <c r="N21" s="379"/>
      <c r="O21" s="379"/>
      <c r="P21" s="379"/>
      <c r="Q21" s="380"/>
    </row>
    <row r="22" spans="2:17" s="31" customFormat="1" ht="30" customHeight="1">
      <c r="B22" s="378" t="s">
        <v>116</v>
      </c>
      <c r="C22" s="379"/>
      <c r="D22" s="379"/>
      <c r="E22" s="379"/>
      <c r="F22" s="379"/>
      <c r="G22" s="379"/>
      <c r="H22" s="379"/>
      <c r="I22" s="379"/>
      <c r="J22" s="379"/>
      <c r="K22" s="379"/>
      <c r="L22" s="379"/>
      <c r="M22" s="379"/>
      <c r="N22" s="379"/>
      <c r="O22" s="379"/>
      <c r="P22" s="379"/>
      <c r="Q22" s="380"/>
    </row>
    <row r="23" spans="2:17" ht="19.149999999999999" customHeight="1">
      <c r="B23" s="384"/>
      <c r="C23" s="385"/>
      <c r="D23" s="385"/>
      <c r="E23" s="385"/>
      <c r="F23" s="385"/>
      <c r="G23" s="385"/>
      <c r="H23" s="385"/>
      <c r="I23" s="385"/>
      <c r="J23" s="385"/>
      <c r="K23" s="385"/>
      <c r="L23" s="385"/>
      <c r="M23" s="385"/>
      <c r="N23" s="385"/>
      <c r="O23" s="385"/>
      <c r="P23" s="385"/>
      <c r="Q23" s="386"/>
    </row>
    <row r="24" spans="2:17" s="165" customFormat="1" ht="19.149999999999999" customHeight="1">
      <c r="B24" s="351" t="s">
        <v>110</v>
      </c>
      <c r="C24" s="352"/>
      <c r="D24" s="352"/>
      <c r="E24" s="352"/>
      <c r="F24" s="352"/>
      <c r="G24" s="352"/>
      <c r="H24" s="352"/>
      <c r="I24" s="352"/>
      <c r="J24" s="352"/>
      <c r="K24" s="352"/>
      <c r="L24" s="352"/>
      <c r="M24" s="352"/>
      <c r="N24" s="352"/>
      <c r="O24" s="352"/>
      <c r="P24" s="352"/>
      <c r="Q24" s="353"/>
    </row>
    <row r="25" spans="2:17" s="165" customFormat="1" ht="19.149999999999999" customHeight="1">
      <c r="B25" s="231" t="s">
        <v>117</v>
      </c>
      <c r="C25" s="232"/>
      <c r="D25" s="232"/>
      <c r="E25" s="232"/>
      <c r="F25" s="232"/>
      <c r="G25" s="232"/>
      <c r="H25" s="232"/>
      <c r="I25" s="232"/>
      <c r="J25" s="232"/>
      <c r="K25" s="232"/>
      <c r="L25" s="232"/>
      <c r="M25" s="232"/>
      <c r="N25" s="232"/>
      <c r="O25" s="232"/>
      <c r="P25" s="232"/>
      <c r="Q25" s="233"/>
    </row>
    <row r="26" spans="2:17" s="165" customFormat="1" ht="19.149999999999999" customHeight="1">
      <c r="B26" s="231"/>
      <c r="C26" s="163"/>
      <c r="D26" s="163"/>
      <c r="E26" s="163"/>
      <c r="F26" s="163"/>
      <c r="G26" s="163"/>
      <c r="H26" s="163"/>
      <c r="I26" s="163"/>
      <c r="J26" s="163"/>
      <c r="K26" s="163"/>
      <c r="L26" s="163"/>
      <c r="M26" s="163"/>
      <c r="N26" s="163"/>
      <c r="O26" s="163"/>
      <c r="P26" s="163"/>
      <c r="Q26" s="164"/>
    </row>
    <row r="27" spans="2:17" s="165" customFormat="1" ht="19.149999999999999" customHeight="1">
      <c r="B27" s="357" t="s">
        <v>108</v>
      </c>
      <c r="C27" s="358"/>
      <c r="D27" s="358"/>
      <c r="E27" s="358"/>
      <c r="F27" s="358"/>
      <c r="G27" s="358"/>
      <c r="H27" s="358"/>
      <c r="I27" s="358"/>
      <c r="J27" s="358"/>
      <c r="K27" s="358"/>
      <c r="L27" s="358"/>
      <c r="M27" s="358"/>
      <c r="N27" s="358"/>
      <c r="O27" s="358"/>
      <c r="P27" s="358"/>
      <c r="Q27" s="359"/>
    </row>
    <row r="28" spans="2:17" s="165" customFormat="1" ht="19.149999999999999" customHeight="1">
      <c r="B28" s="360" t="s">
        <v>122</v>
      </c>
      <c r="C28" s="361"/>
      <c r="D28" s="361"/>
      <c r="E28" s="361"/>
      <c r="F28" s="361"/>
      <c r="G28" s="361"/>
      <c r="H28" s="361"/>
      <c r="I28" s="361"/>
      <c r="J28" s="361"/>
      <c r="K28" s="361"/>
      <c r="L28" s="361"/>
      <c r="M28" s="361"/>
      <c r="N28" s="361"/>
      <c r="O28" s="361"/>
      <c r="P28" s="361"/>
      <c r="Q28" s="362"/>
    </row>
    <row r="29" spans="2:17" s="165" customFormat="1" ht="19.149999999999999" customHeight="1">
      <c r="B29" s="363" t="s">
        <v>148</v>
      </c>
      <c r="C29" s="364"/>
      <c r="D29" s="364"/>
      <c r="E29" s="364"/>
      <c r="F29" s="364"/>
      <c r="G29" s="364"/>
      <c r="H29" s="364"/>
      <c r="I29" s="364"/>
      <c r="J29" s="364"/>
      <c r="K29" s="364"/>
      <c r="L29" s="364"/>
      <c r="M29" s="364"/>
      <c r="N29" s="364"/>
      <c r="O29" s="364"/>
      <c r="P29" s="364"/>
      <c r="Q29" s="365"/>
    </row>
    <row r="30" spans="2:17" s="165" customFormat="1" ht="19.149999999999999" customHeight="1">
      <c r="B30" s="180" t="s">
        <v>104</v>
      </c>
      <c r="C30" s="181"/>
      <c r="D30" s="181"/>
      <c r="E30" s="183" t="s">
        <v>96</v>
      </c>
      <c r="F30" s="181" t="s">
        <v>97</v>
      </c>
      <c r="G30" s="181"/>
      <c r="H30" s="181"/>
      <c r="I30" s="181"/>
      <c r="J30" s="181"/>
      <c r="K30" s="181"/>
      <c r="L30" s="181"/>
      <c r="M30" s="181"/>
      <c r="N30" s="181"/>
      <c r="O30" s="181"/>
      <c r="P30" s="181"/>
      <c r="Q30" s="182"/>
    </row>
    <row r="31" spans="2:17" s="270" customFormat="1" ht="19.149999999999999" customHeight="1" thickBot="1">
      <c r="B31" s="354"/>
      <c r="C31" s="355"/>
      <c r="D31" s="355"/>
      <c r="E31" s="355"/>
      <c r="F31" s="355"/>
      <c r="G31" s="355"/>
      <c r="H31" s="355"/>
      <c r="I31" s="355"/>
      <c r="J31" s="355"/>
      <c r="K31" s="355"/>
      <c r="L31" s="355"/>
      <c r="M31" s="355"/>
      <c r="N31" s="355"/>
      <c r="O31" s="355"/>
      <c r="P31" s="355"/>
      <c r="Q31" s="356"/>
    </row>
    <row r="32" spans="2:17" ht="18" customHeight="1"/>
    <row r="33" ht="18" customHeight="1"/>
  </sheetData>
  <mergeCells count="19">
    <mergeCell ref="B22:Q22"/>
    <mergeCell ref="B16:Q16"/>
    <mergeCell ref="B17:Q17"/>
    <mergeCell ref="B23:Q23"/>
    <mergeCell ref="B12:Q12"/>
    <mergeCell ref="B13:Q13"/>
    <mergeCell ref="B19:Q19"/>
    <mergeCell ref="B20:Q20"/>
    <mergeCell ref="B21:Q21"/>
    <mergeCell ref="B2:Q2"/>
    <mergeCell ref="B4:Q4"/>
    <mergeCell ref="B5:Q5"/>
    <mergeCell ref="B7:Q7"/>
    <mergeCell ref="B8:Q8"/>
    <mergeCell ref="B24:Q24"/>
    <mergeCell ref="B31:Q31"/>
    <mergeCell ref="B27:Q27"/>
    <mergeCell ref="B28:Q28"/>
    <mergeCell ref="B29:Q29"/>
  </mergeCells>
  <hyperlinks>
    <hyperlink ref="E30" location="'Appendix B'!B5" display="Appendix B'!A1" xr:uid="{00000000-0004-0000-0300-000000000000}"/>
  </hyperlinks>
  <pageMargins left="0.51181102362204722" right="0.23622047244094491" top="0.51181102362204722" bottom="0.74803149606299213" header="0.31496062992125984" footer="0.31496062992125984"/>
  <pageSetup scale="7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N18"/>
  <sheetViews>
    <sheetView workbookViewId="0">
      <selection activeCell="H21" sqref="H21"/>
    </sheetView>
  </sheetViews>
  <sheetFormatPr defaultColWidth="8.7109375" defaultRowHeight="15"/>
  <cols>
    <col min="1" max="1" width="14" customWidth="1"/>
    <col min="2" max="2" width="7.7109375" customWidth="1"/>
    <col min="10" max="10" width="0.7109375" customWidth="1"/>
    <col min="11" max="11" width="9.7109375" customWidth="1"/>
    <col min="12" max="12" width="3.28515625" style="17" customWidth="1"/>
    <col min="13" max="14" width="8.7109375" style="17"/>
  </cols>
  <sheetData>
    <row r="1" spans="1:14">
      <c r="A1" s="15" t="s">
        <v>16</v>
      </c>
      <c r="B1" s="16" t="e">
        <f>+#REF!</f>
        <v>#REF!</v>
      </c>
    </row>
    <row r="2" spans="1:14">
      <c r="B2" s="387" t="s">
        <v>7</v>
      </c>
      <c r="C2" s="387"/>
      <c r="D2" s="387"/>
      <c r="E2" s="387"/>
      <c r="F2" s="387"/>
      <c r="G2" s="387"/>
      <c r="H2" s="387"/>
      <c r="I2" s="10"/>
      <c r="J2" s="10"/>
      <c r="K2" s="10"/>
      <c r="L2" s="18"/>
      <c r="N2" s="11"/>
    </row>
    <row r="3" spans="1:14" ht="45">
      <c r="A3" s="12" t="s">
        <v>8</v>
      </c>
      <c r="B3" s="12" t="s">
        <v>9</v>
      </c>
      <c r="C3" s="12" t="s">
        <v>10</v>
      </c>
      <c r="D3" s="12" t="s">
        <v>11</v>
      </c>
      <c r="E3" s="12" t="s">
        <v>12</v>
      </c>
      <c r="F3" s="12" t="s">
        <v>13</v>
      </c>
      <c r="G3" s="12" t="s">
        <v>14</v>
      </c>
      <c r="H3" s="12" t="s">
        <v>15</v>
      </c>
      <c r="I3" s="12" t="s">
        <v>17</v>
      </c>
      <c r="J3" s="12"/>
      <c r="K3" s="13" t="s">
        <v>23</v>
      </c>
      <c r="L3" s="22" t="s">
        <v>18</v>
      </c>
      <c r="N3" s="14"/>
    </row>
    <row r="4" spans="1:14">
      <c r="A4" t="e">
        <f>+#REF!</f>
        <v>#REF!</v>
      </c>
      <c r="B4" s="24"/>
      <c r="C4" s="24"/>
      <c r="D4" s="24"/>
      <c r="E4" s="24"/>
      <c r="F4" s="24"/>
      <c r="G4" s="24"/>
      <c r="H4" s="24"/>
      <c r="I4" s="24"/>
      <c r="K4" s="19" t="e">
        <f>ROUND((#REF!-AVERAGE('Course Enrolment Flux Rate'!B4:E4))/#REF!,2)</f>
        <v>#REF!</v>
      </c>
    </row>
    <row r="5" spans="1:14">
      <c r="A5" t="e">
        <f>+#REF!</f>
        <v>#REF!</v>
      </c>
      <c r="B5" s="24"/>
      <c r="C5" s="24"/>
      <c r="D5" s="24"/>
      <c r="E5" s="24"/>
      <c r="F5" s="24"/>
      <c r="G5" s="24"/>
      <c r="H5" s="24"/>
      <c r="I5" s="24"/>
      <c r="K5" s="19" t="e">
        <f>ROUND((#REF!-AVERAGE('Course Enrolment Flux Rate'!F5:I5))/#REF!,2)</f>
        <v>#REF!</v>
      </c>
    </row>
    <row r="16" spans="1:14">
      <c r="A16" s="23" t="s">
        <v>24</v>
      </c>
    </row>
    <row r="18" spans="1:11" ht="64.900000000000006" customHeight="1">
      <c r="A18" s="388" t="s">
        <v>26</v>
      </c>
      <c r="B18" s="388"/>
      <c r="C18" s="388"/>
      <c r="D18" s="388"/>
      <c r="E18" s="388"/>
      <c r="F18" s="388"/>
      <c r="G18" s="388"/>
      <c r="H18" s="388"/>
      <c r="I18" s="388"/>
      <c r="J18" s="388"/>
      <c r="K18" s="388"/>
    </row>
  </sheetData>
  <mergeCells count="2">
    <mergeCell ref="B2:H2"/>
    <mergeCell ref="A18:K18"/>
  </mergeCells>
  <phoneticPr fontId="13" type="noConversion"/>
  <pageMargins left="0.70866141732283472" right="0.70866141732283472" top="0.74803149606299213" bottom="0.74803149606299213"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Instructions</vt:lpstr>
      <vt:lpstr>Lecture Only</vt:lpstr>
      <vt:lpstr>Appendix A</vt:lpstr>
      <vt:lpstr>Appendix B</vt:lpstr>
      <vt:lpstr>Course Enrolment Flux Rate</vt:lpstr>
      <vt:lpstr>'Appendix A'!Print_Area</vt:lpstr>
      <vt:lpstr>'Appendix B'!Print_Area</vt:lpstr>
      <vt:lpstr>'Course Enrolment Flux Rate'!Print_Area</vt:lpstr>
      <vt:lpstr>Instructions!Print_Area</vt:lpstr>
      <vt:lpstr>'Lecture Only'!Print_Area</vt:lpstr>
      <vt:lpstr>Instructions!Print_Titles</vt:lpstr>
    </vt:vector>
  </TitlesOfParts>
  <Company>University of Toronto Mississauga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Yanyan Fan</dc:creator>
  <cp:lastModifiedBy>Yanyan Fan</cp:lastModifiedBy>
  <cp:lastPrinted>2020-06-11T18:02:26Z</cp:lastPrinted>
  <dcterms:created xsi:type="dcterms:W3CDTF">2014-10-06T19:05:45Z</dcterms:created>
  <dcterms:modified xsi:type="dcterms:W3CDTF">2020-11-11T18:03:46Z</dcterms:modified>
</cp:coreProperties>
</file>